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2'!$A$1:$AC$76</definedName>
  </definedNames>
  <calcPr calcId="124519"/>
</workbook>
</file>

<file path=xl/calcChain.xml><?xml version="1.0" encoding="utf-8"?>
<calcChain xmlns="http://schemas.openxmlformats.org/spreadsheetml/2006/main">
  <c r="P68" i="1"/>
  <c r="D68" s="1"/>
  <c r="O68"/>
  <c r="AE68" s="1"/>
  <c r="E68"/>
  <c r="N68" s="1"/>
  <c r="P67"/>
  <c r="D67" s="1"/>
  <c r="O67"/>
  <c r="AE67" s="1"/>
  <c r="E67"/>
  <c r="N67" s="1"/>
  <c r="P66"/>
  <c r="D66" s="1"/>
  <c r="O66"/>
  <c r="E66"/>
  <c r="N66" s="1"/>
  <c r="P65"/>
  <c r="D65" s="1"/>
  <c r="O65"/>
  <c r="AE65" s="1"/>
  <c r="E65"/>
  <c r="N65" s="1"/>
  <c r="P64"/>
  <c r="D64" s="1"/>
  <c r="O64"/>
  <c r="AE64" s="1"/>
  <c r="E64"/>
  <c r="N64" s="1"/>
  <c r="P63"/>
  <c r="D63" s="1"/>
  <c r="O63"/>
  <c r="E63"/>
  <c r="N63" s="1"/>
  <c r="P62"/>
  <c r="D62" s="1"/>
  <c r="O62"/>
  <c r="E62"/>
  <c r="N62" s="1"/>
  <c r="P61"/>
  <c r="D61" s="1"/>
  <c r="O61"/>
  <c r="E61"/>
  <c r="N61" s="1"/>
  <c r="P60"/>
  <c r="D60" s="1"/>
  <c r="O60"/>
  <c r="E60"/>
  <c r="N60" s="1"/>
  <c r="P59"/>
  <c r="D59" s="1"/>
  <c r="O59"/>
  <c r="E59"/>
  <c r="N59" s="1"/>
  <c r="P58"/>
  <c r="D58" s="1"/>
  <c r="O58"/>
  <c r="AE58" s="1"/>
  <c r="E58"/>
  <c r="N58" s="1"/>
  <c r="P57"/>
  <c r="D57" s="1"/>
  <c r="O57"/>
  <c r="E57"/>
  <c r="N57" s="1"/>
  <c r="P56"/>
  <c r="D56" s="1"/>
  <c r="O56"/>
  <c r="E56"/>
  <c r="N56" s="1"/>
  <c r="P55"/>
  <c r="D55" s="1"/>
  <c r="O55"/>
  <c r="E55"/>
  <c r="N55" s="1"/>
  <c r="P54"/>
  <c r="D54" s="1"/>
  <c r="O54"/>
  <c r="E54"/>
  <c r="N54" s="1"/>
  <c r="P53"/>
  <c r="D53" s="1"/>
  <c r="O53"/>
  <c r="E53"/>
  <c r="N53" s="1"/>
  <c r="P52"/>
  <c r="D52" s="1"/>
  <c r="O52"/>
  <c r="E52"/>
  <c r="N52" s="1"/>
  <c r="P51"/>
  <c r="D51" s="1"/>
  <c r="O51"/>
  <c r="E51"/>
  <c r="N51" s="1"/>
  <c r="P50"/>
  <c r="D50" s="1"/>
  <c r="O50"/>
  <c r="AE50" s="1"/>
  <c r="E50"/>
  <c r="N50" s="1"/>
  <c r="P49"/>
  <c r="D49" s="1"/>
  <c r="O49"/>
  <c r="E49"/>
  <c r="N49" s="1"/>
  <c r="P48"/>
  <c r="D48" s="1"/>
  <c r="O48"/>
  <c r="E48"/>
  <c r="N48" s="1"/>
  <c r="P47"/>
  <c r="D47" s="1"/>
  <c r="O47"/>
  <c r="E47"/>
  <c r="N47" s="1"/>
  <c r="P46"/>
  <c r="D46" s="1"/>
  <c r="O46"/>
  <c r="E46"/>
  <c r="N46" s="1"/>
  <c r="P45"/>
  <c r="D45" s="1"/>
  <c r="O45"/>
  <c r="E45"/>
  <c r="N45" s="1"/>
  <c r="P44"/>
  <c r="D44" s="1"/>
  <c r="O44"/>
  <c r="E44"/>
  <c r="N44" s="1"/>
  <c r="AC43"/>
  <c r="AB43"/>
  <c r="AA43"/>
  <c r="Z43"/>
  <c r="Y43"/>
  <c r="X43"/>
  <c r="W43"/>
  <c r="V43"/>
  <c r="U43"/>
  <c r="T43"/>
  <c r="S43"/>
  <c r="R43"/>
  <c r="Q43"/>
  <c r="M43"/>
  <c r="L43"/>
  <c r="K43"/>
  <c r="J43"/>
  <c r="I43"/>
  <c r="H43"/>
  <c r="G43"/>
  <c r="F43"/>
  <c r="C43"/>
  <c r="P42"/>
  <c r="D42" s="1"/>
  <c r="O42"/>
  <c r="AE42" s="1"/>
  <c r="E42"/>
  <c r="N42" s="1"/>
  <c r="P41"/>
  <c r="D41" s="1"/>
  <c r="O41"/>
  <c r="AE41" s="1"/>
  <c r="E41"/>
  <c r="N41" s="1"/>
  <c r="P40"/>
  <c r="D40" s="1"/>
  <c r="O40"/>
  <c r="E40"/>
  <c r="N40" s="1"/>
  <c r="P39"/>
  <c r="D39" s="1"/>
  <c r="O39"/>
  <c r="AE39" s="1"/>
  <c r="E39"/>
  <c r="N39" s="1"/>
  <c r="P38"/>
  <c r="D38" s="1"/>
  <c r="O38"/>
  <c r="AE38" s="1"/>
  <c r="E38"/>
  <c r="N38" s="1"/>
  <c r="P37"/>
  <c r="D37" s="1"/>
  <c r="O37"/>
  <c r="E37"/>
  <c r="N37" s="1"/>
  <c r="P36"/>
  <c r="D36" s="1"/>
  <c r="O36"/>
  <c r="AE36" s="1"/>
  <c r="E36"/>
  <c r="N36" s="1"/>
  <c r="P35"/>
  <c r="D35" s="1"/>
  <c r="O35"/>
  <c r="AE35" s="1"/>
  <c r="E35"/>
  <c r="N35" s="1"/>
  <c r="P34"/>
  <c r="D34" s="1"/>
  <c r="O34"/>
  <c r="AE34" s="1"/>
  <c r="E34"/>
  <c r="N34" s="1"/>
  <c r="AC33"/>
  <c r="AB33"/>
  <c r="AA33"/>
  <c r="Z33"/>
  <c r="Y33"/>
  <c r="X33"/>
  <c r="W33"/>
  <c r="V33"/>
  <c r="U33"/>
  <c r="T33"/>
  <c r="S33"/>
  <c r="R33"/>
  <c r="Q33"/>
  <c r="M33"/>
  <c r="L33"/>
  <c r="K33"/>
  <c r="J33"/>
  <c r="I33"/>
  <c r="H33"/>
  <c r="G33"/>
  <c r="F33"/>
  <c r="C33"/>
  <c r="P32"/>
  <c r="D32" s="1"/>
  <c r="O32"/>
  <c r="AE32" s="1"/>
  <c r="E32"/>
  <c r="N32" s="1"/>
  <c r="P31"/>
  <c r="D31" s="1"/>
  <c r="O31"/>
  <c r="AE31" s="1"/>
  <c r="E31"/>
  <c r="N31" s="1"/>
  <c r="P30"/>
  <c r="D30" s="1"/>
  <c r="O30"/>
  <c r="AE30" s="1"/>
  <c r="E30"/>
  <c r="N30" s="1"/>
  <c r="P29"/>
  <c r="D29" s="1"/>
  <c r="O29"/>
  <c r="AE29" s="1"/>
  <c r="E29"/>
  <c r="N29" s="1"/>
  <c r="P28"/>
  <c r="D28" s="1"/>
  <c r="O28"/>
  <c r="AE28" s="1"/>
  <c r="E28"/>
  <c r="N28" s="1"/>
  <c r="P27"/>
  <c r="D27" s="1"/>
  <c r="O27"/>
  <c r="E27"/>
  <c r="N27" s="1"/>
  <c r="P26"/>
  <c r="D26" s="1"/>
  <c r="O26"/>
  <c r="AE26" s="1"/>
  <c r="E26"/>
  <c r="N26" s="1"/>
  <c r="P25"/>
  <c r="D25" s="1"/>
  <c r="O25"/>
  <c r="AE25" s="1"/>
  <c r="E25"/>
  <c r="N25" s="1"/>
  <c r="P24"/>
  <c r="D24" s="1"/>
  <c r="O24"/>
  <c r="AE24" s="1"/>
  <c r="E24"/>
  <c r="N24" s="1"/>
  <c r="P23"/>
  <c r="D23" s="1"/>
  <c r="O23"/>
  <c r="AE23" s="1"/>
  <c r="E23"/>
  <c r="N23" s="1"/>
  <c r="AC22"/>
  <c r="AB22"/>
  <c r="AA22"/>
  <c r="Z22"/>
  <c r="Y22"/>
  <c r="X22"/>
  <c r="W22"/>
  <c r="V22"/>
  <c r="U22"/>
  <c r="T22"/>
  <c r="S22"/>
  <c r="R22"/>
  <c r="Q22"/>
  <c r="M22"/>
  <c r="L22"/>
  <c r="K22"/>
  <c r="J22"/>
  <c r="I22"/>
  <c r="H22"/>
  <c r="G22"/>
  <c r="F22"/>
  <c r="C22"/>
  <c r="P21"/>
  <c r="D21" s="1"/>
  <c r="O21"/>
  <c r="E21"/>
  <c r="N21" s="1"/>
  <c r="P20"/>
  <c r="D20" s="1"/>
  <c r="O20"/>
  <c r="E20"/>
  <c r="N20" s="1"/>
  <c r="P19"/>
  <c r="D19" s="1"/>
  <c r="O19"/>
  <c r="E19"/>
  <c r="N19" s="1"/>
  <c r="AC18"/>
  <c r="AB18"/>
  <c r="AA18"/>
  <c r="Z18"/>
  <c r="Y18"/>
  <c r="X18"/>
  <c r="W18"/>
  <c r="V18"/>
  <c r="U18"/>
  <c r="T18"/>
  <c r="S18"/>
  <c r="R18"/>
  <c r="Q18"/>
  <c r="M18"/>
  <c r="L18"/>
  <c r="K18"/>
  <c r="J18"/>
  <c r="I18"/>
  <c r="H18"/>
  <c r="G18"/>
  <c r="F18"/>
  <c r="C18"/>
  <c r="AE19"/>
  <c r="AE20"/>
  <c r="AE27"/>
  <c r="AE40"/>
  <c r="AG65"/>
  <c r="AG64"/>
  <c r="AE17"/>
  <c r="L16" l="1"/>
  <c r="Y16"/>
  <c r="E22"/>
  <c r="E43"/>
  <c r="D43"/>
  <c r="P43"/>
  <c r="O43"/>
  <c r="AE43" s="1"/>
  <c r="O33"/>
  <c r="AE33" s="1"/>
  <c r="E18"/>
  <c r="C16"/>
  <c r="D33"/>
  <c r="AE37"/>
  <c r="P18"/>
  <c r="O18"/>
  <c r="AE18" s="1"/>
  <c r="P22"/>
  <c r="O22"/>
  <c r="AE22" s="1"/>
  <c r="P33"/>
  <c r="D18"/>
  <c r="D22"/>
  <c r="AE21"/>
  <c r="E33"/>
  <c r="N18"/>
  <c r="N22"/>
  <c r="N33"/>
  <c r="N43"/>
  <c r="F16"/>
  <c r="H16"/>
  <c r="J16"/>
  <c r="M16"/>
  <c r="R16"/>
  <c r="T16"/>
  <c r="V16"/>
  <c r="X16"/>
  <c r="AA16"/>
  <c r="AC16"/>
  <c r="G16"/>
  <c r="I16"/>
  <c r="K16"/>
  <c r="Q16"/>
  <c r="S16"/>
  <c r="U16"/>
  <c r="W16"/>
  <c r="Z16"/>
  <c r="AB16"/>
  <c r="E16" l="1"/>
  <c r="D16"/>
  <c r="O16"/>
  <c r="AE16" s="1"/>
  <c r="N16"/>
  <c r="P16"/>
</calcChain>
</file>

<file path=xl/sharedStrings.xml><?xml version="1.0" encoding="utf-8"?>
<sst xmlns="http://schemas.openxmlformats.org/spreadsheetml/2006/main" count="159" uniqueCount="127">
  <si>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</si>
  <si>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</si>
  <si>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</si>
  <si>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</si>
  <si>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</si>
  <si>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</si>
  <si>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</si>
  <si>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</si>
  <si>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</si>
  <si>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</si>
  <si>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</si>
  <si>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</si>
  <si>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</si>
  <si>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</si>
  <si>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</si>
  <si>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</si>
  <si>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</si>
  <si>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</si>
  <si>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</si>
  <si>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</si>
  <si>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</si>
  <si>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</si>
  <si>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</si>
  <si>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</si>
  <si>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</si>
  <si>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</si>
  <si>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</si>
  <si>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</si>
  <si>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</si>
  <si>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</si>
  <si>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</si>
  <si>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</si>
  <si>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</si>
  <si>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</si>
  <si>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</si>
  <si>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</si>
  <si>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</si>
  <si>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</si>
  <si>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</si>
  <si>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</si>
  <si>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</si>
  <si>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</si>
  <si>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</si>
  <si>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</si>
  <si>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</si>
  <si>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</si>
  <si>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</si>
  <si>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</si>
  <si>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</si>
  <si>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</si>
  <si>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</si>
  <si>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</si>
  <si>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</si>
  <si>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</si>
  <si>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</si>
  <si>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</si>
  <si>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</si>
  <si>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</si>
  <si>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</si>
  <si>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</si>
  <si>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</si>
  <si>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</si>
  <si>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</si>
  <si>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</si>
  <si>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</si>
  <si>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</si>
  <si>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</si>
  <si>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</si>
  <si>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</si>
  <si>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</si>
  <si>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</si>
  <si>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</si>
  <si>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</si>
  <si>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</si>
  <si>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</si>
  <si>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</si>
  <si>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</si>
  <si>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</si>
  <si>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</si>
  <si>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</si>
  <si>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</si>
  <si>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</si>
  <si>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</si>
  <si>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</si>
  <si>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</si>
  <si>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</si>
  <si>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</si>
  <si>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</si>
  <si>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</si>
  <si>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</si>
  <si>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</si>
  <si>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Итого по Вахрушевскому городскому поселению Слободского района</t>
  </si>
  <si>
    <t xml:space="preserve">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</si>
  <si>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</si>
  <si>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</si>
  <si>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</si>
  <si>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</si>
  <si>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</si>
  <si>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</si>
  <si>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</si>
  <si>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</si>
  <si>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</si>
  <si>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</si>
  <si>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</si>
  <si>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</si>
  <si>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</si>
  <si>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</si>
  <si>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</si>
  <si>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</si>
  <si>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</si>
  <si>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</si>
  <si>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</si>
  <si>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</si>
  <si>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</si>
  <si>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По Программе,                               в рамках которой предусмотрено финансирование за счет средств Фонда, – всего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</si>
  <si>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</si>
  <si>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</si>
  <si>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муниципальному округу</t>
  </si>
  <si>
    <t>Итого по Мурашинскому муниципальному округу</t>
  </si>
  <si>
    <t>4.25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</si>
  <si>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</si>
  <si>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 xml:space="preserve">приведение приобретенных жилых помещений в состояние, пригодное для постоянного проживания граждан </t>
  </si>
  <si>
    <t xml:space="preserve"> реализации мероприятий по переселению граждан из аварийного жилищного фонда, признанного таковым до 1 января 2017 года,                                по способам переселения</t>
  </si>
  <si>
    <t>Расселяемая площадь жилых помещений, кв. метров – всего</t>
  </si>
  <si>
    <t xml:space="preserve">Стоимость мероприятий по переселению, рублей – всего               </t>
  </si>
  <si>
    <t>пересе-ление граждан    в свободный жилищный фонд</t>
  </si>
  <si>
    <t>_____________________________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</si>
</sst>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0"/>
  <sheetViews>
    <sheetView tabSelected="1" topLeftCell="A50" zoomScale="70" zoomScaleNormal="70" zoomScalePageLayoutView="60" workbookViewId="0">
      <selection sqref="A1:AC71"/>
    </sheetView>
  </sheetViews>
  <sheetFormatPr defaultRowHeight="15.7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10.7109375" style="2" customWidth="1"/>
    <col min="6" max="6" width="10.85546875" style="2" customWidth="1"/>
    <col min="7" max="7" width="17" style="2" customWidth="1"/>
    <col min="8" max="8" width="9.85546875" style="2" customWidth="1"/>
    <col min="9" max="9" width="11.7109375" style="2" customWidth="1"/>
    <col min="10" max="10" width="6.42578125" style="2" customWidth="1"/>
    <col min="11" max="12" width="12.5703125" style="2" customWidth="1"/>
    <col min="13" max="13" width="16.28515625" style="2" customWidth="1"/>
    <col min="14" max="14" width="12.5703125" style="2" customWidth="1"/>
    <col min="15" max="15" width="12" style="2" customWidth="1"/>
    <col min="16" max="16" width="19.28515625" style="2" customWidth="1"/>
    <col min="17" max="17" width="12.42578125" style="2" customWidth="1"/>
    <col min="18" max="18" width="18.140625" style="2" customWidth="1"/>
    <col min="19" max="19" width="10.140625" style="2" customWidth="1"/>
    <col min="20" max="20" width="12.85546875" style="2" customWidth="1"/>
    <col min="21" max="21" width="12.42578125" style="2" customWidth="1"/>
    <col min="22" max="22" width="13.85546875" style="2" customWidth="1"/>
    <col min="23" max="23" width="12.7109375" style="2" customWidth="1"/>
    <col min="24" max="24" width="18.28515625" style="2" customWidth="1"/>
    <col min="25" max="25" width="16.7109375" style="2" customWidth="1"/>
    <col min="26" max="26" width="11.28515625" style="2" customWidth="1"/>
    <col min="27" max="27" width="9.140625" style="2" customWidth="1"/>
    <col min="28" max="28" width="9.5703125" style="2" customWidth="1"/>
    <col min="29" max="29" width="10.85546875" style="2" customWidth="1"/>
    <col min="30" max="30" width="9.140625" style="1" customWidth="1"/>
  </cols>
  <sheetData>
    <row r="1" spans="1:31" ht="42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40" t="s">
        <v>90</v>
      </c>
      <c r="Y1" s="40"/>
      <c r="Z1" s="40"/>
      <c r="AA1" s="40"/>
      <c r="AB1" s="40"/>
      <c r="AC1" s="40"/>
    </row>
    <row r="2" spans="1:31" ht="59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</row>
    <row r="3" spans="1:31" ht="43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40" t="s">
        <v>90</v>
      </c>
      <c r="Y3" s="40"/>
      <c r="Z3" s="40"/>
      <c r="AA3" s="40"/>
      <c r="AB3" s="40"/>
      <c r="AC3" s="40"/>
    </row>
    <row r="4" spans="1:31" ht="54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3"/>
      <c r="AB4" s="33"/>
      <c r="AC4" s="33"/>
    </row>
    <row r="5" spans="1:31" ht="38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41" t="s">
        <v>92</v>
      </c>
      <c r="Y5" s="41"/>
      <c r="Z5" s="41"/>
      <c r="AA5" s="41"/>
      <c r="AB5" s="41"/>
      <c r="AC5" s="41"/>
    </row>
    <row r="6" spans="1:31" ht="142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0"/>
      <c r="Y6" s="21"/>
      <c r="Z6" s="20"/>
      <c r="AA6" s="20"/>
      <c r="AB6" s="20"/>
      <c r="AC6" s="20"/>
    </row>
    <row r="7" spans="1:31" ht="39.75">
      <c r="A7" s="39" t="s">
        <v>82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31" ht="159.75" customHeight="1">
      <c r="A8" s="35" t="s">
        <v>122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31" ht="29.25" customHeight="1">
      <c r="A9" s="26" t="s">
        <v>8</v>
      </c>
      <c r="B9" s="26" t="s">
        <v>9</v>
      </c>
      <c r="C9" s="37" t="s">
        <v>123</v>
      </c>
      <c r="D9" s="36" t="s">
        <v>124</v>
      </c>
      <c r="E9" s="26" t="s">
        <v>0</v>
      </c>
      <c r="F9" s="26"/>
      <c r="G9" s="26"/>
      <c r="H9" s="26"/>
      <c r="I9" s="26"/>
      <c r="J9" s="26"/>
      <c r="K9" s="26"/>
      <c r="L9" s="26"/>
      <c r="M9" s="26"/>
      <c r="N9" s="27" t="s">
        <v>89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31" ht="48" customHeight="1">
      <c r="A10" s="26"/>
      <c r="B10" s="26"/>
      <c r="C10" s="38"/>
      <c r="D10" s="28"/>
      <c r="E10" s="26" t="s">
        <v>10</v>
      </c>
      <c r="F10" s="29" t="s">
        <v>1</v>
      </c>
      <c r="G10" s="29"/>
      <c r="H10" s="29"/>
      <c r="I10" s="29"/>
      <c r="J10" s="29"/>
      <c r="K10" s="29"/>
      <c r="L10" s="29"/>
      <c r="M10" s="29"/>
      <c r="N10" s="26" t="s">
        <v>10</v>
      </c>
      <c r="O10" s="26"/>
      <c r="P10" s="26"/>
      <c r="Q10" s="30" t="s">
        <v>1</v>
      </c>
      <c r="R10" s="31"/>
      <c r="S10" s="31"/>
      <c r="T10" s="31"/>
      <c r="U10" s="31"/>
      <c r="V10" s="31"/>
      <c r="W10" s="31"/>
      <c r="X10" s="31"/>
      <c r="Y10" s="32"/>
      <c r="Z10" s="34" t="s">
        <v>16</v>
      </c>
      <c r="AA10" s="34"/>
      <c r="AB10" s="34"/>
      <c r="AC10" s="34"/>
    </row>
    <row r="11" spans="1:31" ht="39.75" customHeight="1">
      <c r="A11" s="26"/>
      <c r="B11" s="26"/>
      <c r="C11" s="38"/>
      <c r="D11" s="28"/>
      <c r="E11" s="26"/>
      <c r="F11" s="27" t="s">
        <v>83</v>
      </c>
      <c r="G11" s="26"/>
      <c r="H11" s="26"/>
      <c r="I11" s="26"/>
      <c r="J11" s="27" t="s">
        <v>84</v>
      </c>
      <c r="K11" s="26"/>
      <c r="L11" s="27" t="s">
        <v>125</v>
      </c>
      <c r="M11" s="27" t="s">
        <v>120</v>
      </c>
      <c r="N11" s="26"/>
      <c r="O11" s="26"/>
      <c r="P11" s="26"/>
      <c r="Q11" s="27" t="s">
        <v>86</v>
      </c>
      <c r="R11" s="26"/>
      <c r="S11" s="27" t="s">
        <v>87</v>
      </c>
      <c r="T11" s="26"/>
      <c r="U11" s="26"/>
      <c r="V11" s="26"/>
      <c r="W11" s="27" t="s">
        <v>88</v>
      </c>
      <c r="X11" s="26"/>
      <c r="Y11" s="27" t="s">
        <v>121</v>
      </c>
      <c r="Z11" s="28" t="s">
        <v>17</v>
      </c>
      <c r="AA11" s="28" t="s">
        <v>18</v>
      </c>
      <c r="AB11" s="28" t="s">
        <v>19</v>
      </c>
      <c r="AC11" s="28" t="s">
        <v>20</v>
      </c>
    </row>
    <row r="12" spans="1:31" ht="34.5" customHeight="1">
      <c r="A12" s="26"/>
      <c r="B12" s="26"/>
      <c r="C12" s="38"/>
      <c r="D12" s="28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 t="s">
        <v>2</v>
      </c>
      <c r="T12" s="26"/>
      <c r="U12" s="26" t="s">
        <v>3</v>
      </c>
      <c r="V12" s="26"/>
      <c r="W12" s="26"/>
      <c r="X12" s="26"/>
      <c r="Y12" s="26"/>
      <c r="Z12" s="28"/>
      <c r="AA12" s="28"/>
      <c r="AB12" s="28"/>
      <c r="AC12" s="28"/>
    </row>
    <row r="13" spans="1:31" ht="110.25" customHeight="1">
      <c r="A13" s="26"/>
      <c r="B13" s="26"/>
      <c r="C13" s="38"/>
      <c r="D13" s="2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8"/>
      <c r="AA13" s="28"/>
      <c r="AB13" s="28"/>
      <c r="AC13" s="28"/>
    </row>
    <row r="14" spans="1:31" ht="185.25" customHeight="1">
      <c r="A14" s="26"/>
      <c r="B14" s="26"/>
      <c r="C14" s="38"/>
      <c r="D14" s="28"/>
      <c r="E14" s="10" t="s">
        <v>11</v>
      </c>
      <c r="F14" s="10" t="s">
        <v>11</v>
      </c>
      <c r="G14" s="10" t="s">
        <v>12</v>
      </c>
      <c r="H14" s="11" t="s">
        <v>85</v>
      </c>
      <c r="I14" s="12" t="s">
        <v>13</v>
      </c>
      <c r="J14" s="10" t="s">
        <v>11</v>
      </c>
      <c r="K14" s="12" t="s">
        <v>14</v>
      </c>
      <c r="L14" s="10" t="s">
        <v>11</v>
      </c>
      <c r="M14" s="23" t="s">
        <v>15</v>
      </c>
      <c r="N14" s="10" t="s">
        <v>11</v>
      </c>
      <c r="O14" s="10" t="s">
        <v>75</v>
      </c>
      <c r="P14" s="10" t="s">
        <v>15</v>
      </c>
      <c r="Q14" s="10" t="s">
        <v>75</v>
      </c>
      <c r="R14" s="10" t="s">
        <v>15</v>
      </c>
      <c r="S14" s="10" t="s">
        <v>75</v>
      </c>
      <c r="T14" s="10" t="s">
        <v>15</v>
      </c>
      <c r="U14" s="10" t="s">
        <v>75</v>
      </c>
      <c r="V14" s="10" t="s">
        <v>15</v>
      </c>
      <c r="W14" s="10" t="s">
        <v>75</v>
      </c>
      <c r="X14" s="10" t="s">
        <v>15</v>
      </c>
      <c r="Y14" s="23" t="s">
        <v>15</v>
      </c>
      <c r="Z14" s="12" t="s">
        <v>21</v>
      </c>
      <c r="AA14" s="12" t="s">
        <v>21</v>
      </c>
      <c r="AB14" s="12" t="s">
        <v>21</v>
      </c>
      <c r="AC14" s="12" t="s">
        <v>21</v>
      </c>
    </row>
    <row r="15" spans="1:31" ht="20.25" customHeight="1">
      <c r="A15" s="13">
        <v>1</v>
      </c>
      <c r="B15" s="14">
        <v>2</v>
      </c>
      <c r="C15" s="14">
        <v>3</v>
      </c>
      <c r="D15" s="15">
        <v>4</v>
      </c>
      <c r="E15" s="14">
        <v>5</v>
      </c>
      <c r="F15" s="14">
        <v>6</v>
      </c>
      <c r="G15" s="14">
        <v>7</v>
      </c>
      <c r="H15" s="15">
        <v>8</v>
      </c>
      <c r="I15" s="15">
        <v>9</v>
      </c>
      <c r="J15" s="14">
        <v>10</v>
      </c>
      <c r="K15" s="15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  <c r="W15" s="22">
        <v>23</v>
      </c>
      <c r="X15" s="15">
        <v>24</v>
      </c>
      <c r="Y15" s="15">
        <v>25</v>
      </c>
      <c r="Z15" s="15">
        <v>26</v>
      </c>
      <c r="AA15" s="15">
        <v>27</v>
      </c>
      <c r="AB15" s="15">
        <v>28</v>
      </c>
      <c r="AC15" s="15">
        <v>29</v>
      </c>
    </row>
    <row r="16" spans="1:31" ht="82.5" customHeight="1">
      <c r="A16" s="13"/>
      <c r="B16" s="7" t="s">
        <v>114</v>
      </c>
      <c r="C16" s="16">
        <f>C18+C22+C33+C43</f>
        <v>119272.79000000002</v>
      </c>
      <c r="D16" s="16">
        <f>D18+D22+D33+D43</f>
        <v>5998021516.1699991</v>
      </c>
      <c r="E16" s="16">
        <f>E18+E22+E33+E43</f>
        <v>4490.5</v>
      </c>
      <c r="F16" s="16">
        <f t="shared" ref="F16:AC16" si="0">F18+F22+F33+F43</f>
        <v>4490.5</v>
      </c>
      <c r="G16" s="16">
        <f t="shared" si="0"/>
        <v>79817462.629999995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114782.29</v>
      </c>
      <c r="O16" s="16">
        <f t="shared" si="0"/>
        <v>114782.29000000001</v>
      </c>
      <c r="P16" s="16">
        <f t="shared" si="0"/>
        <v>5918204053.539999</v>
      </c>
      <c r="Q16" s="16">
        <f t="shared" si="0"/>
        <v>87849.41</v>
      </c>
      <c r="R16" s="16">
        <f t="shared" si="0"/>
        <v>4782226415.6699991</v>
      </c>
      <c r="S16" s="16">
        <f t="shared" si="0"/>
        <v>0</v>
      </c>
      <c r="T16" s="16">
        <f t="shared" si="0"/>
        <v>0</v>
      </c>
      <c r="U16" s="16">
        <f t="shared" si="0"/>
        <v>170.5</v>
      </c>
      <c r="V16" s="16">
        <f t="shared" si="0"/>
        <v>6211485.5</v>
      </c>
      <c r="W16" s="16">
        <f t="shared" si="0"/>
        <v>26762.380000000005</v>
      </c>
      <c r="X16" s="16">
        <f t="shared" si="0"/>
        <v>1129766152.3700001</v>
      </c>
      <c r="Y16" s="16">
        <f>Y18+Y22+Y33+Y43</f>
        <v>0</v>
      </c>
      <c r="Z16" s="16">
        <f t="shared" si="0"/>
        <v>48648.639999999999</v>
      </c>
      <c r="AA16" s="16">
        <f t="shared" si="0"/>
        <v>0</v>
      </c>
      <c r="AB16" s="16">
        <f t="shared" si="0"/>
        <v>0</v>
      </c>
      <c r="AC16" s="16">
        <f t="shared" si="0"/>
        <v>66133.649999999994</v>
      </c>
      <c r="AE16" s="6">
        <f>O16-Z16-AC16</f>
        <v>0</v>
      </c>
    </row>
    <row r="17" spans="1:31" ht="17.25" customHeight="1">
      <c r="A17" s="13"/>
      <c r="B17" s="7" t="s">
        <v>116</v>
      </c>
      <c r="C17" s="14"/>
      <c r="D17" s="15"/>
      <c r="E17" s="14"/>
      <c r="F17" s="14"/>
      <c r="G17" s="14"/>
      <c r="H17" s="15"/>
      <c r="I17" s="15"/>
      <c r="J17" s="14"/>
      <c r="K17" s="15"/>
      <c r="L17" s="1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2"/>
      <c r="Z17" s="15"/>
      <c r="AA17" s="15"/>
      <c r="AB17" s="15"/>
      <c r="AC17" s="15"/>
      <c r="AE17" s="6">
        <f t="shared" ref="AE17:AE68" si="1">O17-Z17-AC17</f>
        <v>0</v>
      </c>
    </row>
    <row r="18" spans="1:31">
      <c r="A18" s="13">
        <v>1</v>
      </c>
      <c r="B18" s="5" t="s">
        <v>4</v>
      </c>
      <c r="C18" s="16">
        <f t="shared" ref="C18:AC18" si="2">SUM(C19:C21)</f>
        <v>14624.35</v>
      </c>
      <c r="D18" s="16">
        <f t="shared" si="2"/>
        <v>534076223.69999999</v>
      </c>
      <c r="E18" s="16">
        <f t="shared" si="2"/>
        <v>0</v>
      </c>
      <c r="F18" s="16">
        <f t="shared" si="2"/>
        <v>0</v>
      </c>
      <c r="G18" s="16">
        <f t="shared" si="2"/>
        <v>0</v>
      </c>
      <c r="H18" s="16">
        <f t="shared" si="2"/>
        <v>0</v>
      </c>
      <c r="I18" s="16">
        <f t="shared" si="2"/>
        <v>0</v>
      </c>
      <c r="J18" s="16">
        <f t="shared" si="2"/>
        <v>0</v>
      </c>
      <c r="K18" s="16">
        <f t="shared" si="2"/>
        <v>0</v>
      </c>
      <c r="L18" s="16">
        <f t="shared" si="2"/>
        <v>0</v>
      </c>
      <c r="M18" s="16">
        <f t="shared" si="2"/>
        <v>0</v>
      </c>
      <c r="N18" s="16">
        <f t="shared" si="2"/>
        <v>14624.35</v>
      </c>
      <c r="O18" s="16">
        <f t="shared" si="2"/>
        <v>14624.35</v>
      </c>
      <c r="P18" s="16">
        <f t="shared" si="2"/>
        <v>534076223.69999999</v>
      </c>
      <c r="Q18" s="16">
        <f t="shared" si="2"/>
        <v>11896.65</v>
      </c>
      <c r="R18" s="16">
        <f t="shared" si="2"/>
        <v>452516596.44999999</v>
      </c>
      <c r="S18" s="16">
        <f t="shared" si="2"/>
        <v>0</v>
      </c>
      <c r="T18" s="16">
        <f t="shared" si="2"/>
        <v>0</v>
      </c>
      <c r="U18" s="16">
        <f t="shared" si="2"/>
        <v>0</v>
      </c>
      <c r="V18" s="16">
        <f t="shared" si="2"/>
        <v>0</v>
      </c>
      <c r="W18" s="16">
        <f t="shared" si="2"/>
        <v>2727.7</v>
      </c>
      <c r="X18" s="16">
        <f t="shared" si="2"/>
        <v>81559627.25</v>
      </c>
      <c r="Y18" s="16">
        <f t="shared" si="2"/>
        <v>0</v>
      </c>
      <c r="Z18" s="16">
        <f t="shared" si="2"/>
        <v>7601.86</v>
      </c>
      <c r="AA18" s="16">
        <f t="shared" si="2"/>
        <v>0</v>
      </c>
      <c r="AB18" s="16">
        <f t="shared" si="2"/>
        <v>0</v>
      </c>
      <c r="AC18" s="16">
        <f t="shared" si="2"/>
        <v>7022.49</v>
      </c>
      <c r="AE18" s="6">
        <f t="shared" si="1"/>
        <v>0</v>
      </c>
    </row>
    <row r="19" spans="1:31">
      <c r="A19" s="4" t="s">
        <v>22</v>
      </c>
      <c r="B19" s="5" t="s">
        <v>23</v>
      </c>
      <c r="C19" s="16">
        <v>11896.65</v>
      </c>
      <c r="D19" s="16">
        <f>G19+H19+I19+K19+M19+P19</f>
        <v>452516596.44999999</v>
      </c>
      <c r="E19" s="16">
        <f>F19+J19+L19</f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f>C19-E19</f>
        <v>11896.65</v>
      </c>
      <c r="O19" s="16">
        <f>Q19+S19+U19+W19</f>
        <v>11896.65</v>
      </c>
      <c r="P19" s="16">
        <f>R19+T19+V19+X19+Y19</f>
        <v>452516596.44999999</v>
      </c>
      <c r="Q19" s="16">
        <v>11896.65</v>
      </c>
      <c r="R19" s="16">
        <v>452516596.44999999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6780.46</v>
      </c>
      <c r="AA19" s="16">
        <v>0</v>
      </c>
      <c r="AB19" s="16">
        <v>0</v>
      </c>
      <c r="AC19" s="16">
        <v>5116.1899999999996</v>
      </c>
      <c r="AE19" s="6">
        <f t="shared" si="1"/>
        <v>0</v>
      </c>
    </row>
    <row r="20" spans="1:31" ht="47.25">
      <c r="A20" s="4" t="s">
        <v>24</v>
      </c>
      <c r="B20" s="5" t="s">
        <v>25</v>
      </c>
      <c r="C20" s="16">
        <v>38.200000000000003</v>
      </c>
      <c r="D20" s="16">
        <f>G20+H20+I20+K20+M20+P20</f>
        <v>1018794</v>
      </c>
      <c r="E20" s="16">
        <f>F20+J20+L20</f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f>C20-E20</f>
        <v>38.200000000000003</v>
      </c>
      <c r="O20" s="16">
        <f>Q20+S20+U20+W20</f>
        <v>38.200000000000003</v>
      </c>
      <c r="P20" s="16">
        <f>R20+T20+V20+X20+Y20</f>
        <v>1018794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38.200000000000003</v>
      </c>
      <c r="X20" s="16">
        <v>1018794</v>
      </c>
      <c r="Y20" s="16">
        <v>0</v>
      </c>
      <c r="Z20" s="16">
        <v>38.200000000000003</v>
      </c>
      <c r="AA20" s="16">
        <v>0</v>
      </c>
      <c r="AB20" s="16">
        <v>0</v>
      </c>
      <c r="AC20" s="16">
        <v>0</v>
      </c>
      <c r="AE20" s="6">
        <f t="shared" si="1"/>
        <v>0</v>
      </c>
    </row>
    <row r="21" spans="1:31">
      <c r="A21" s="4" t="s">
        <v>26</v>
      </c>
      <c r="B21" s="5" t="s">
        <v>27</v>
      </c>
      <c r="C21" s="16">
        <v>2689.5</v>
      </c>
      <c r="D21" s="16">
        <f>G21+H21+I21+K21+M21+P21</f>
        <v>80540833.25</v>
      </c>
      <c r="E21" s="16">
        <f>F21+J21+L21</f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f>C21-E21</f>
        <v>2689.5</v>
      </c>
      <c r="O21" s="16">
        <f>Q21+S21+U21+W21</f>
        <v>2689.5</v>
      </c>
      <c r="P21" s="16">
        <f>R21+T21+V21+X21+Y21</f>
        <v>80540833.25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2689.5</v>
      </c>
      <c r="X21" s="16">
        <v>80540833.25</v>
      </c>
      <c r="Y21" s="16">
        <v>0</v>
      </c>
      <c r="Z21" s="16">
        <v>783.2</v>
      </c>
      <c r="AA21" s="16">
        <v>0</v>
      </c>
      <c r="AB21" s="16">
        <v>0</v>
      </c>
      <c r="AC21" s="16">
        <v>1906.3</v>
      </c>
      <c r="AE21" s="6">
        <f t="shared" si="1"/>
        <v>0</v>
      </c>
    </row>
    <row r="22" spans="1:31">
      <c r="A22" s="4" t="s">
        <v>28</v>
      </c>
      <c r="B22" s="5" t="s">
        <v>5</v>
      </c>
      <c r="C22" s="16">
        <f t="shared" ref="C22:AC22" si="3">SUM(C23:C32)</f>
        <v>9261.380000000001</v>
      </c>
      <c r="D22" s="16">
        <f t="shared" si="3"/>
        <v>381242946.90999997</v>
      </c>
      <c r="E22" s="16">
        <f t="shared" si="3"/>
        <v>52.2</v>
      </c>
      <c r="F22" s="16">
        <f t="shared" si="3"/>
        <v>52.2</v>
      </c>
      <c r="G22" s="16">
        <f t="shared" si="3"/>
        <v>649000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16">
        <f t="shared" si="3"/>
        <v>0</v>
      </c>
      <c r="M22" s="16">
        <f t="shared" si="3"/>
        <v>0</v>
      </c>
      <c r="N22" s="16">
        <f t="shared" si="3"/>
        <v>9209.18</v>
      </c>
      <c r="O22" s="16">
        <f t="shared" si="3"/>
        <v>9209.18</v>
      </c>
      <c r="P22" s="16">
        <f t="shared" si="3"/>
        <v>380593946.90999997</v>
      </c>
      <c r="Q22" s="16">
        <f t="shared" si="3"/>
        <v>4552.88</v>
      </c>
      <c r="R22" s="16">
        <f t="shared" si="3"/>
        <v>223051776.87</v>
      </c>
      <c r="S22" s="16">
        <f t="shared" si="3"/>
        <v>0</v>
      </c>
      <c r="T22" s="16">
        <f t="shared" si="3"/>
        <v>0</v>
      </c>
      <c r="U22" s="16">
        <f t="shared" si="3"/>
        <v>0</v>
      </c>
      <c r="V22" s="16">
        <f t="shared" si="3"/>
        <v>0</v>
      </c>
      <c r="W22" s="16">
        <f t="shared" si="3"/>
        <v>4656.3</v>
      </c>
      <c r="X22" s="16">
        <f t="shared" si="3"/>
        <v>157542170.03999999</v>
      </c>
      <c r="Y22" s="16">
        <f t="shared" si="3"/>
        <v>0</v>
      </c>
      <c r="Z22" s="16">
        <f t="shared" si="3"/>
        <v>4639.9199999999992</v>
      </c>
      <c r="AA22" s="16">
        <f t="shared" si="3"/>
        <v>0</v>
      </c>
      <c r="AB22" s="16">
        <f t="shared" si="3"/>
        <v>0</v>
      </c>
      <c r="AC22" s="16">
        <f t="shared" si="3"/>
        <v>4569.2599999999993</v>
      </c>
      <c r="AE22" s="6">
        <f t="shared" si="1"/>
        <v>0</v>
      </c>
    </row>
    <row r="23" spans="1:31">
      <c r="A23" s="4" t="s">
        <v>29</v>
      </c>
      <c r="B23" s="5" t="s">
        <v>30</v>
      </c>
      <c r="C23" s="16">
        <v>1070.2</v>
      </c>
      <c r="D23" s="16">
        <f t="shared" ref="D23:D32" si="4">G23+H23+I23+K23+M23+P23</f>
        <v>34701109.619999997</v>
      </c>
      <c r="E23" s="16">
        <f t="shared" ref="E23:E32" si="5">F23+J23+L23</f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f t="shared" ref="N23:N32" si="6">C23-E23</f>
        <v>1070.2</v>
      </c>
      <c r="O23" s="16">
        <f t="shared" ref="O23:O32" si="7">Q23+S23+U23+W23</f>
        <v>1070.2</v>
      </c>
      <c r="P23" s="16">
        <f t="shared" ref="P23:P32" si="8">R23+T23+V23+X23+Y23</f>
        <v>34701109.619999997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1070.2</v>
      </c>
      <c r="X23" s="16">
        <v>34701109.619999997</v>
      </c>
      <c r="Y23" s="16">
        <v>0</v>
      </c>
      <c r="Z23" s="16">
        <v>643.5</v>
      </c>
      <c r="AA23" s="16">
        <v>0</v>
      </c>
      <c r="AB23" s="16">
        <v>0</v>
      </c>
      <c r="AC23" s="16">
        <v>426.7</v>
      </c>
      <c r="AE23" s="6">
        <f t="shared" si="1"/>
        <v>0</v>
      </c>
    </row>
    <row r="24" spans="1:31">
      <c r="A24" s="4" t="s">
        <v>31</v>
      </c>
      <c r="B24" s="5" t="s">
        <v>32</v>
      </c>
      <c r="C24" s="16">
        <v>3535.5</v>
      </c>
      <c r="D24" s="16">
        <f t="shared" si="4"/>
        <v>159880416.96000001</v>
      </c>
      <c r="E24" s="16">
        <f t="shared" si="5"/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f t="shared" si="6"/>
        <v>3535.5</v>
      </c>
      <c r="O24" s="16">
        <f t="shared" si="7"/>
        <v>3535.5</v>
      </c>
      <c r="P24" s="16">
        <f t="shared" si="8"/>
        <v>159880416.96000001</v>
      </c>
      <c r="Q24" s="16">
        <v>2241.4</v>
      </c>
      <c r="R24" s="16">
        <v>114977505.5</v>
      </c>
      <c r="S24" s="16">
        <v>0</v>
      </c>
      <c r="T24" s="16">
        <v>0</v>
      </c>
      <c r="U24" s="16">
        <v>0</v>
      </c>
      <c r="V24" s="16">
        <v>0</v>
      </c>
      <c r="W24" s="16">
        <v>1294.0999999999999</v>
      </c>
      <c r="X24" s="16">
        <v>44902911.460000001</v>
      </c>
      <c r="Y24" s="16">
        <v>0</v>
      </c>
      <c r="Z24" s="16">
        <v>1337.5</v>
      </c>
      <c r="AA24" s="16">
        <v>0</v>
      </c>
      <c r="AB24" s="16">
        <v>0</v>
      </c>
      <c r="AC24" s="16">
        <v>2198</v>
      </c>
      <c r="AE24" s="6">
        <f t="shared" si="1"/>
        <v>0</v>
      </c>
    </row>
    <row r="25" spans="1:31" ht="47.25">
      <c r="A25" s="4" t="s">
        <v>33</v>
      </c>
      <c r="B25" s="5" t="s">
        <v>34</v>
      </c>
      <c r="C25" s="16">
        <v>885.5</v>
      </c>
      <c r="D25" s="16">
        <f t="shared" si="4"/>
        <v>30022380.559999999</v>
      </c>
      <c r="E25" s="16">
        <f t="shared" si="5"/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f t="shared" si="6"/>
        <v>885.5</v>
      </c>
      <c r="O25" s="16">
        <f t="shared" si="7"/>
        <v>885.5</v>
      </c>
      <c r="P25" s="16">
        <f t="shared" si="8"/>
        <v>30022380.559999999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885.5</v>
      </c>
      <c r="X25" s="16">
        <v>30022380.559999999</v>
      </c>
      <c r="Y25" s="16">
        <v>0</v>
      </c>
      <c r="Z25" s="16">
        <v>276.7</v>
      </c>
      <c r="AA25" s="16">
        <v>0</v>
      </c>
      <c r="AB25" s="16">
        <v>0</v>
      </c>
      <c r="AC25" s="16">
        <v>608.79999999999995</v>
      </c>
      <c r="AE25" s="6">
        <f>O25-Z25-AC25</f>
        <v>0</v>
      </c>
    </row>
    <row r="26" spans="1:31" ht="47.25">
      <c r="A26" s="4" t="s">
        <v>35</v>
      </c>
      <c r="B26" s="5" t="s">
        <v>36</v>
      </c>
      <c r="C26" s="16">
        <v>140.1</v>
      </c>
      <c r="D26" s="16">
        <f t="shared" si="4"/>
        <v>4923490.63</v>
      </c>
      <c r="E26" s="16">
        <f t="shared" si="5"/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f t="shared" si="6"/>
        <v>140.1</v>
      </c>
      <c r="O26" s="16">
        <f t="shared" si="7"/>
        <v>140.1</v>
      </c>
      <c r="P26" s="16">
        <f t="shared" si="8"/>
        <v>4923490.63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140.1</v>
      </c>
      <c r="X26" s="16">
        <v>4923490.63</v>
      </c>
      <c r="Y26" s="16">
        <v>0</v>
      </c>
      <c r="Z26" s="16">
        <v>63</v>
      </c>
      <c r="AA26" s="16">
        <v>0</v>
      </c>
      <c r="AB26" s="16">
        <v>0</v>
      </c>
      <c r="AC26" s="16">
        <v>77.099999999999994</v>
      </c>
      <c r="AE26" s="6">
        <f t="shared" si="1"/>
        <v>0</v>
      </c>
    </row>
    <row r="27" spans="1:31" ht="47.25">
      <c r="A27" s="4" t="s">
        <v>37</v>
      </c>
      <c r="B27" s="5" t="s">
        <v>38</v>
      </c>
      <c r="C27" s="16">
        <v>195</v>
      </c>
      <c r="D27" s="16">
        <f t="shared" si="4"/>
        <v>6804779</v>
      </c>
      <c r="E27" s="16">
        <f t="shared" si="5"/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f t="shared" si="6"/>
        <v>195</v>
      </c>
      <c r="O27" s="16">
        <f t="shared" si="7"/>
        <v>195</v>
      </c>
      <c r="P27" s="16">
        <f t="shared" si="8"/>
        <v>6804779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195</v>
      </c>
      <c r="X27" s="16">
        <v>6804779</v>
      </c>
      <c r="Y27" s="16">
        <v>0</v>
      </c>
      <c r="Z27" s="16">
        <v>30.2</v>
      </c>
      <c r="AA27" s="16">
        <v>0</v>
      </c>
      <c r="AB27" s="16">
        <v>0</v>
      </c>
      <c r="AC27" s="16">
        <v>164.8</v>
      </c>
      <c r="AE27" s="6">
        <f t="shared" si="1"/>
        <v>0</v>
      </c>
    </row>
    <row r="28" spans="1:31">
      <c r="A28" s="4" t="s">
        <v>39</v>
      </c>
      <c r="B28" s="5" t="s">
        <v>40</v>
      </c>
      <c r="C28" s="16">
        <v>1175.3800000000001</v>
      </c>
      <c r="D28" s="16">
        <f t="shared" si="4"/>
        <v>56541140.789999999</v>
      </c>
      <c r="E28" s="16">
        <f t="shared" si="5"/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 t="shared" si="6"/>
        <v>1175.3800000000001</v>
      </c>
      <c r="O28" s="16">
        <f t="shared" si="7"/>
        <v>1175.3800000000001</v>
      </c>
      <c r="P28" s="16">
        <f t="shared" si="8"/>
        <v>56541140.789999999</v>
      </c>
      <c r="Q28" s="16">
        <v>1134.68</v>
      </c>
      <c r="R28" s="16">
        <v>55288114.539999999</v>
      </c>
      <c r="S28" s="16">
        <v>0</v>
      </c>
      <c r="T28" s="16">
        <v>0</v>
      </c>
      <c r="U28" s="16">
        <v>0</v>
      </c>
      <c r="V28" s="16">
        <v>0</v>
      </c>
      <c r="W28" s="16">
        <v>40.700000000000003</v>
      </c>
      <c r="X28" s="16">
        <v>1253026.25</v>
      </c>
      <c r="Y28" s="16">
        <v>0</v>
      </c>
      <c r="Z28" s="16">
        <v>905.48</v>
      </c>
      <c r="AA28" s="16">
        <v>0</v>
      </c>
      <c r="AB28" s="16">
        <v>0</v>
      </c>
      <c r="AC28" s="16">
        <v>269.89999999999998</v>
      </c>
      <c r="AE28" s="6">
        <f t="shared" si="1"/>
        <v>0</v>
      </c>
    </row>
    <row r="29" spans="1:31" ht="31.5">
      <c r="A29" s="4" t="s">
        <v>41</v>
      </c>
      <c r="B29" s="7" t="s">
        <v>111</v>
      </c>
      <c r="C29" s="16">
        <v>394.6</v>
      </c>
      <c r="D29" s="16">
        <f t="shared" si="4"/>
        <v>12633607</v>
      </c>
      <c r="E29" s="16">
        <f t="shared" si="5"/>
        <v>35.700000000000003</v>
      </c>
      <c r="F29" s="16">
        <v>35.700000000000003</v>
      </c>
      <c r="G29" s="16">
        <v>447000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f t="shared" si="6"/>
        <v>358.90000000000003</v>
      </c>
      <c r="O29" s="16">
        <f t="shared" si="7"/>
        <v>358.9</v>
      </c>
      <c r="P29" s="16">
        <f t="shared" si="8"/>
        <v>12186607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358.9</v>
      </c>
      <c r="X29" s="16">
        <v>12186607</v>
      </c>
      <c r="Y29" s="16">
        <v>0</v>
      </c>
      <c r="Z29" s="16">
        <v>0</v>
      </c>
      <c r="AA29" s="16">
        <v>0</v>
      </c>
      <c r="AB29" s="16">
        <v>0</v>
      </c>
      <c r="AC29" s="16">
        <v>358.9</v>
      </c>
      <c r="AE29" s="6">
        <f t="shared" si="1"/>
        <v>0</v>
      </c>
    </row>
    <row r="30" spans="1:31" ht="33" customHeight="1">
      <c r="A30" s="4" t="s">
        <v>42</v>
      </c>
      <c r="B30" s="5" t="s">
        <v>77</v>
      </c>
      <c r="C30" s="16">
        <v>196.1</v>
      </c>
      <c r="D30" s="16">
        <f t="shared" si="4"/>
        <v>6683656.96</v>
      </c>
      <c r="E30" s="16">
        <f t="shared" si="5"/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f t="shared" si="6"/>
        <v>196.1</v>
      </c>
      <c r="O30" s="16">
        <f t="shared" si="7"/>
        <v>196.1</v>
      </c>
      <c r="P30" s="16">
        <f t="shared" si="8"/>
        <v>6683656.96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196.1</v>
      </c>
      <c r="X30" s="16">
        <v>6683656.96</v>
      </c>
      <c r="Y30" s="16">
        <v>0</v>
      </c>
      <c r="Z30" s="16">
        <v>95.4</v>
      </c>
      <c r="AA30" s="16">
        <v>0</v>
      </c>
      <c r="AB30" s="16">
        <v>0</v>
      </c>
      <c r="AC30" s="16">
        <v>100.7</v>
      </c>
      <c r="AE30" s="6">
        <f t="shared" si="1"/>
        <v>0</v>
      </c>
    </row>
    <row r="31" spans="1:31" ht="47.25">
      <c r="A31" s="4" t="s">
        <v>43</v>
      </c>
      <c r="B31" s="7" t="s">
        <v>91</v>
      </c>
      <c r="C31" s="16">
        <v>1271.5999999999999</v>
      </c>
      <c r="D31" s="16">
        <f t="shared" si="4"/>
        <v>55978301.759999998</v>
      </c>
      <c r="E31" s="16">
        <f t="shared" si="5"/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f t="shared" si="6"/>
        <v>1271.5999999999999</v>
      </c>
      <c r="O31" s="16">
        <f t="shared" si="7"/>
        <v>1271.5999999999999</v>
      </c>
      <c r="P31" s="16">
        <f t="shared" si="8"/>
        <v>55978301.759999998</v>
      </c>
      <c r="Q31" s="16">
        <v>1176.8</v>
      </c>
      <c r="R31" s="16">
        <v>52786156.829999998</v>
      </c>
      <c r="S31" s="16">
        <v>0</v>
      </c>
      <c r="T31" s="16">
        <v>0</v>
      </c>
      <c r="U31" s="16">
        <v>0</v>
      </c>
      <c r="V31" s="16">
        <v>0</v>
      </c>
      <c r="W31" s="16">
        <v>94.8</v>
      </c>
      <c r="X31" s="16">
        <v>3192144.93</v>
      </c>
      <c r="Y31" s="16">
        <v>0</v>
      </c>
      <c r="Z31" s="16">
        <v>1143.94</v>
      </c>
      <c r="AA31" s="16">
        <v>0</v>
      </c>
      <c r="AB31" s="16">
        <v>0</v>
      </c>
      <c r="AC31" s="16">
        <v>127.66</v>
      </c>
      <c r="AE31" s="6">
        <f t="shared" si="1"/>
        <v>-1.4210854715202004E-13</v>
      </c>
    </row>
    <row r="32" spans="1:31" ht="65.25" customHeight="1">
      <c r="A32" s="4" t="s">
        <v>44</v>
      </c>
      <c r="B32" s="7" t="s">
        <v>112</v>
      </c>
      <c r="C32" s="16">
        <v>397.4</v>
      </c>
      <c r="D32" s="16">
        <f t="shared" si="4"/>
        <v>13074063.630000001</v>
      </c>
      <c r="E32" s="16">
        <f t="shared" si="5"/>
        <v>16.5</v>
      </c>
      <c r="F32" s="16">
        <v>16.5</v>
      </c>
      <c r="G32" s="16">
        <v>202000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f t="shared" si="6"/>
        <v>380.9</v>
      </c>
      <c r="O32" s="16">
        <f t="shared" si="7"/>
        <v>380.9</v>
      </c>
      <c r="P32" s="16">
        <f t="shared" si="8"/>
        <v>12872063.630000001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380.9</v>
      </c>
      <c r="X32" s="16">
        <v>12872063.630000001</v>
      </c>
      <c r="Y32" s="16">
        <v>0</v>
      </c>
      <c r="Z32" s="16">
        <v>144.19999999999999</v>
      </c>
      <c r="AA32" s="16">
        <v>0</v>
      </c>
      <c r="AB32" s="16">
        <v>0</v>
      </c>
      <c r="AC32" s="16">
        <v>236.7</v>
      </c>
      <c r="AE32" s="6">
        <f t="shared" si="1"/>
        <v>0</v>
      </c>
    </row>
    <row r="33" spans="1:31">
      <c r="A33" s="4" t="s">
        <v>45</v>
      </c>
      <c r="B33" s="5" t="s">
        <v>6</v>
      </c>
      <c r="C33" s="16">
        <f t="shared" ref="C33:AC33" si="9">SUM(C34:C42)</f>
        <v>22664.890000000003</v>
      </c>
      <c r="D33" s="16">
        <f t="shared" si="9"/>
        <v>998160473.69000006</v>
      </c>
      <c r="E33" s="16">
        <f t="shared" si="9"/>
        <v>1160.4000000000001</v>
      </c>
      <c r="F33" s="16">
        <f t="shared" si="9"/>
        <v>1160.4000000000001</v>
      </c>
      <c r="G33" s="16">
        <f t="shared" si="9"/>
        <v>33675437.100000001</v>
      </c>
      <c r="H33" s="16">
        <f t="shared" si="9"/>
        <v>0</v>
      </c>
      <c r="I33" s="16">
        <f t="shared" si="9"/>
        <v>0</v>
      </c>
      <c r="J33" s="16">
        <f t="shared" si="9"/>
        <v>0</v>
      </c>
      <c r="K33" s="16">
        <f t="shared" si="9"/>
        <v>0</v>
      </c>
      <c r="L33" s="16">
        <f t="shared" si="9"/>
        <v>0</v>
      </c>
      <c r="M33" s="16">
        <f t="shared" si="9"/>
        <v>0</v>
      </c>
      <c r="N33" s="16">
        <f t="shared" si="9"/>
        <v>21504.49</v>
      </c>
      <c r="O33" s="16">
        <f t="shared" si="9"/>
        <v>21504.490000000005</v>
      </c>
      <c r="P33" s="16">
        <f t="shared" si="9"/>
        <v>964485036.59000003</v>
      </c>
      <c r="Q33" s="16">
        <f t="shared" si="9"/>
        <v>16906.310000000001</v>
      </c>
      <c r="R33" s="16">
        <f t="shared" si="9"/>
        <v>770208030.5</v>
      </c>
      <c r="S33" s="16">
        <f t="shared" si="9"/>
        <v>0</v>
      </c>
      <c r="T33" s="16">
        <f t="shared" si="9"/>
        <v>0</v>
      </c>
      <c r="U33" s="16">
        <f t="shared" si="9"/>
        <v>170.5</v>
      </c>
      <c r="V33" s="16">
        <f t="shared" si="9"/>
        <v>6211485.5</v>
      </c>
      <c r="W33" s="16">
        <f t="shared" si="9"/>
        <v>4427.6799999999994</v>
      </c>
      <c r="X33" s="16">
        <f t="shared" si="9"/>
        <v>188065520.59</v>
      </c>
      <c r="Y33" s="16">
        <f t="shared" si="9"/>
        <v>0</v>
      </c>
      <c r="Z33" s="16">
        <f t="shared" si="9"/>
        <v>10118.91</v>
      </c>
      <c r="AA33" s="16">
        <f t="shared" si="9"/>
        <v>0</v>
      </c>
      <c r="AB33" s="16">
        <f t="shared" si="9"/>
        <v>0</v>
      </c>
      <c r="AC33" s="16">
        <f t="shared" si="9"/>
        <v>11385.580000000002</v>
      </c>
      <c r="AE33" s="6">
        <f t="shared" si="1"/>
        <v>0</v>
      </c>
    </row>
    <row r="34" spans="1:31" ht="36.75" customHeight="1">
      <c r="A34" s="4" t="s">
        <v>46</v>
      </c>
      <c r="B34" s="5" t="s">
        <v>76</v>
      </c>
      <c r="C34" s="16">
        <v>508.5</v>
      </c>
      <c r="D34" s="16">
        <f t="shared" ref="D34:D42" si="10">G34+H34+I34+K34+M34+P34</f>
        <v>36441055.799999997</v>
      </c>
      <c r="E34" s="16">
        <f t="shared" ref="E34:E42" si="11">F34+J34+L34</f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f t="shared" ref="N34:N42" si="12">C34-E34</f>
        <v>508.5</v>
      </c>
      <c r="O34" s="16">
        <f t="shared" ref="O34:O42" si="13">Q34+S34+U34+W34</f>
        <v>508.5</v>
      </c>
      <c r="P34" s="16">
        <f t="shared" ref="P34:P42" si="14">R34+T34+V34+X34+Y34</f>
        <v>36441055.799999997</v>
      </c>
      <c r="Q34" s="16">
        <v>508.5</v>
      </c>
      <c r="R34" s="16">
        <v>36441055.799999997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401.5</v>
      </c>
      <c r="AA34" s="16">
        <v>0</v>
      </c>
      <c r="AB34" s="16">
        <v>0</v>
      </c>
      <c r="AC34" s="16">
        <v>107</v>
      </c>
      <c r="AE34" s="6">
        <f t="shared" si="1"/>
        <v>0</v>
      </c>
    </row>
    <row r="35" spans="1:31" ht="47.25">
      <c r="A35" s="4" t="s">
        <v>48</v>
      </c>
      <c r="B35" s="5" t="s">
        <v>47</v>
      </c>
      <c r="C35" s="16">
        <v>1222.5</v>
      </c>
      <c r="D35" s="16">
        <f t="shared" si="10"/>
        <v>37060328.640000001</v>
      </c>
      <c r="E35" s="16">
        <f t="shared" si="11"/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f t="shared" si="12"/>
        <v>1222.5</v>
      </c>
      <c r="O35" s="16">
        <f t="shared" si="13"/>
        <v>1222.5</v>
      </c>
      <c r="P35" s="16">
        <f t="shared" si="14"/>
        <v>37060328.640000001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1222.5</v>
      </c>
      <c r="X35" s="16">
        <v>37060328.640000001</v>
      </c>
      <c r="Y35" s="16">
        <v>0</v>
      </c>
      <c r="Z35" s="16">
        <v>1222.5</v>
      </c>
      <c r="AA35" s="16">
        <v>0</v>
      </c>
      <c r="AB35" s="16">
        <v>0</v>
      </c>
      <c r="AC35" s="16">
        <v>0</v>
      </c>
      <c r="AE35" s="6">
        <f t="shared" si="1"/>
        <v>0</v>
      </c>
    </row>
    <row r="36" spans="1:31" ht="51.75" customHeight="1">
      <c r="A36" s="4" t="s">
        <v>49</v>
      </c>
      <c r="B36" s="5" t="s">
        <v>57</v>
      </c>
      <c r="C36" s="16">
        <v>1363.2</v>
      </c>
      <c r="D36" s="16">
        <f t="shared" si="10"/>
        <v>90769446.400000006</v>
      </c>
      <c r="E36" s="16">
        <f t="shared" si="11"/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f t="shared" si="12"/>
        <v>1363.2</v>
      </c>
      <c r="O36" s="16">
        <f t="shared" si="13"/>
        <v>1363.2</v>
      </c>
      <c r="P36" s="16">
        <f t="shared" si="14"/>
        <v>90769446.400000006</v>
      </c>
      <c r="Q36" s="16">
        <v>1363.2</v>
      </c>
      <c r="R36" s="16">
        <v>90769446.400000006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307.60000000000002</v>
      </c>
      <c r="AA36" s="16">
        <v>0</v>
      </c>
      <c r="AB36" s="16">
        <v>0</v>
      </c>
      <c r="AC36" s="16">
        <v>1055.5999999999999</v>
      </c>
      <c r="AE36" s="6">
        <f t="shared" si="1"/>
        <v>0</v>
      </c>
    </row>
    <row r="37" spans="1:31">
      <c r="A37" s="4" t="s">
        <v>50</v>
      </c>
      <c r="B37" s="5" t="s">
        <v>23</v>
      </c>
      <c r="C37" s="16">
        <v>16482.89</v>
      </c>
      <c r="D37" s="16">
        <f t="shared" si="10"/>
        <v>740050265.39999998</v>
      </c>
      <c r="E37" s="16">
        <f t="shared" si="11"/>
        <v>425.6</v>
      </c>
      <c r="F37" s="16">
        <v>425.6</v>
      </c>
      <c r="G37" s="16">
        <v>17478437.100000001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f t="shared" si="12"/>
        <v>16057.289999999999</v>
      </c>
      <c r="O37" s="16">
        <f t="shared" si="13"/>
        <v>16057.29</v>
      </c>
      <c r="P37" s="16">
        <f t="shared" si="14"/>
        <v>722571828.29999995</v>
      </c>
      <c r="Q37" s="16">
        <v>15034.61</v>
      </c>
      <c r="R37" s="16">
        <v>642997528.29999995</v>
      </c>
      <c r="S37" s="16">
        <v>0</v>
      </c>
      <c r="T37" s="16">
        <v>0</v>
      </c>
      <c r="U37" s="16">
        <v>0</v>
      </c>
      <c r="V37" s="16">
        <v>0</v>
      </c>
      <c r="W37" s="16">
        <v>1022.68</v>
      </c>
      <c r="X37" s="16">
        <v>79574300</v>
      </c>
      <c r="Y37" s="16">
        <v>0</v>
      </c>
      <c r="Z37" s="16">
        <v>6892.11</v>
      </c>
      <c r="AA37" s="16">
        <v>0</v>
      </c>
      <c r="AB37" s="16">
        <v>0</v>
      </c>
      <c r="AC37" s="16">
        <v>9165.18</v>
      </c>
      <c r="AE37" s="6">
        <f t="shared" si="1"/>
        <v>0</v>
      </c>
    </row>
    <row r="38" spans="1:31">
      <c r="A38" s="4" t="s">
        <v>51</v>
      </c>
      <c r="B38" s="5" t="s">
        <v>65</v>
      </c>
      <c r="C38" s="16">
        <v>1075.8</v>
      </c>
      <c r="D38" s="16">
        <f t="shared" si="10"/>
        <v>30806288.699999999</v>
      </c>
      <c r="E38" s="16">
        <f t="shared" si="11"/>
        <v>629.79999999999995</v>
      </c>
      <c r="F38" s="16">
        <v>629.79999999999995</v>
      </c>
      <c r="G38" s="16">
        <v>15831000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f t="shared" si="12"/>
        <v>446</v>
      </c>
      <c r="O38" s="16">
        <f t="shared" si="13"/>
        <v>446</v>
      </c>
      <c r="P38" s="16">
        <f t="shared" si="14"/>
        <v>14975288.699999999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446</v>
      </c>
      <c r="X38" s="16">
        <v>14975288.699999999</v>
      </c>
      <c r="Y38" s="16">
        <v>0</v>
      </c>
      <c r="Z38" s="16">
        <v>446</v>
      </c>
      <c r="AA38" s="16">
        <v>0</v>
      </c>
      <c r="AB38" s="16">
        <v>0</v>
      </c>
      <c r="AC38" s="16">
        <v>0</v>
      </c>
      <c r="AE38" s="6">
        <f>O38-Z38-AC38</f>
        <v>0</v>
      </c>
    </row>
    <row r="39" spans="1:31" ht="47.25">
      <c r="A39" s="4" t="s">
        <v>52</v>
      </c>
      <c r="B39" s="5" t="s">
        <v>36</v>
      </c>
      <c r="C39" s="16">
        <v>153.69999999999999</v>
      </c>
      <c r="D39" s="16">
        <f t="shared" si="10"/>
        <v>5249907.75</v>
      </c>
      <c r="E39" s="16">
        <f t="shared" si="11"/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f t="shared" si="12"/>
        <v>153.69999999999999</v>
      </c>
      <c r="O39" s="16">
        <f t="shared" si="13"/>
        <v>153.69999999999999</v>
      </c>
      <c r="P39" s="16">
        <f t="shared" si="14"/>
        <v>5249907.75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153.69999999999999</v>
      </c>
      <c r="X39" s="16">
        <v>5249907.75</v>
      </c>
      <c r="Y39" s="16">
        <v>0</v>
      </c>
      <c r="Z39" s="16">
        <v>153.69999999999999</v>
      </c>
      <c r="AA39" s="16">
        <v>0</v>
      </c>
      <c r="AB39" s="16">
        <v>0</v>
      </c>
      <c r="AC39" s="16">
        <v>0</v>
      </c>
      <c r="AE39" s="6">
        <f t="shared" si="1"/>
        <v>0</v>
      </c>
    </row>
    <row r="40" spans="1:31" ht="47.25">
      <c r="A40" s="4" t="s">
        <v>79</v>
      </c>
      <c r="B40" s="7" t="s">
        <v>38</v>
      </c>
      <c r="C40" s="16">
        <v>718.4</v>
      </c>
      <c r="D40" s="16">
        <f t="shared" si="10"/>
        <v>19326466.449999999</v>
      </c>
      <c r="E40" s="16">
        <f t="shared" si="11"/>
        <v>105</v>
      </c>
      <c r="F40" s="16">
        <v>105</v>
      </c>
      <c r="G40" s="16">
        <v>366000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f t="shared" si="12"/>
        <v>613.4</v>
      </c>
      <c r="O40" s="16">
        <f t="shared" si="13"/>
        <v>613.4</v>
      </c>
      <c r="P40" s="16">
        <f t="shared" si="14"/>
        <v>18960466.449999999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613.4</v>
      </c>
      <c r="X40" s="16">
        <v>18960466.449999999</v>
      </c>
      <c r="Y40" s="16">
        <v>0</v>
      </c>
      <c r="Z40" s="16">
        <v>325.5</v>
      </c>
      <c r="AA40" s="16">
        <v>0</v>
      </c>
      <c r="AB40" s="16">
        <v>0</v>
      </c>
      <c r="AC40" s="16">
        <v>287.89999999999998</v>
      </c>
      <c r="AE40" s="6">
        <f t="shared" si="1"/>
        <v>0</v>
      </c>
    </row>
    <row r="41" spans="1:31">
      <c r="A41" s="4" t="s">
        <v>80</v>
      </c>
      <c r="B41" s="5" t="s">
        <v>27</v>
      </c>
      <c r="C41" s="16">
        <v>443.7</v>
      </c>
      <c r="D41" s="16">
        <f t="shared" si="10"/>
        <v>14756379</v>
      </c>
      <c r="E41" s="16">
        <f t="shared" si="11"/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f t="shared" si="12"/>
        <v>443.7</v>
      </c>
      <c r="O41" s="16">
        <f t="shared" si="13"/>
        <v>443.7</v>
      </c>
      <c r="P41" s="16">
        <f t="shared" si="14"/>
        <v>14756379</v>
      </c>
      <c r="Q41" s="16">
        <v>0</v>
      </c>
      <c r="R41" s="16">
        <v>0</v>
      </c>
      <c r="S41" s="16">
        <v>0</v>
      </c>
      <c r="T41" s="16">
        <v>0</v>
      </c>
      <c r="U41" s="16">
        <v>170.5</v>
      </c>
      <c r="V41" s="16">
        <v>6211485.5</v>
      </c>
      <c r="W41" s="16">
        <v>273.2</v>
      </c>
      <c r="X41" s="16">
        <v>8544893.5</v>
      </c>
      <c r="Y41" s="16">
        <v>0</v>
      </c>
      <c r="Z41" s="16">
        <v>73</v>
      </c>
      <c r="AA41" s="16">
        <v>0</v>
      </c>
      <c r="AB41" s="16">
        <v>0</v>
      </c>
      <c r="AC41" s="16">
        <v>370.7</v>
      </c>
      <c r="AE41" s="6">
        <f t="shared" si="1"/>
        <v>0</v>
      </c>
    </row>
    <row r="42" spans="1:31" ht="47.25">
      <c r="A42" s="4" t="s">
        <v>81</v>
      </c>
      <c r="B42" s="5" t="s">
        <v>53</v>
      </c>
      <c r="C42" s="16">
        <v>696.2</v>
      </c>
      <c r="D42" s="16">
        <f t="shared" si="10"/>
        <v>23700335.550000001</v>
      </c>
      <c r="E42" s="16">
        <f t="shared" si="11"/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f t="shared" si="12"/>
        <v>696.2</v>
      </c>
      <c r="O42" s="16">
        <f t="shared" si="13"/>
        <v>696.2</v>
      </c>
      <c r="P42" s="16">
        <f t="shared" si="14"/>
        <v>23700335.550000001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696.2</v>
      </c>
      <c r="X42" s="16">
        <v>23700335.550000001</v>
      </c>
      <c r="Y42" s="16">
        <v>0</v>
      </c>
      <c r="Z42" s="16">
        <v>297</v>
      </c>
      <c r="AA42" s="16">
        <v>0</v>
      </c>
      <c r="AB42" s="16">
        <v>0</v>
      </c>
      <c r="AC42" s="16">
        <v>399.2</v>
      </c>
      <c r="AE42" s="6">
        <f t="shared" si="1"/>
        <v>0</v>
      </c>
    </row>
    <row r="43" spans="1:31">
      <c r="A43" s="4" t="s">
        <v>54</v>
      </c>
      <c r="B43" s="5" t="s">
        <v>7</v>
      </c>
      <c r="C43" s="16">
        <f t="shared" ref="C43:AC43" si="15">SUM(C44:C68)</f>
        <v>72722.170000000013</v>
      </c>
      <c r="D43" s="16">
        <f t="shared" si="15"/>
        <v>4084541871.8699994</v>
      </c>
      <c r="E43" s="16">
        <f t="shared" si="15"/>
        <v>3277.9</v>
      </c>
      <c r="F43" s="16">
        <f t="shared" si="15"/>
        <v>3277.9</v>
      </c>
      <c r="G43" s="16">
        <f t="shared" si="15"/>
        <v>45493025.529999994</v>
      </c>
      <c r="H43" s="16">
        <f t="shared" si="15"/>
        <v>0</v>
      </c>
      <c r="I43" s="16">
        <f t="shared" si="15"/>
        <v>0</v>
      </c>
      <c r="J43" s="16">
        <f t="shared" si="15"/>
        <v>0</v>
      </c>
      <c r="K43" s="16">
        <f t="shared" si="15"/>
        <v>0</v>
      </c>
      <c r="L43" s="16">
        <f t="shared" si="15"/>
        <v>0</v>
      </c>
      <c r="M43" s="16">
        <f t="shared" si="15"/>
        <v>0</v>
      </c>
      <c r="N43" s="16">
        <f t="shared" si="15"/>
        <v>69444.26999999999</v>
      </c>
      <c r="O43" s="16">
        <f t="shared" si="15"/>
        <v>69444.27</v>
      </c>
      <c r="P43" s="16">
        <f t="shared" si="15"/>
        <v>4039048846.3399997</v>
      </c>
      <c r="Q43" s="16">
        <f t="shared" si="15"/>
        <v>54493.570000000007</v>
      </c>
      <c r="R43" s="16">
        <f t="shared" si="15"/>
        <v>3336450011.8499994</v>
      </c>
      <c r="S43" s="16">
        <f t="shared" si="15"/>
        <v>0</v>
      </c>
      <c r="T43" s="16">
        <f t="shared" si="15"/>
        <v>0</v>
      </c>
      <c r="U43" s="16">
        <f t="shared" si="15"/>
        <v>0</v>
      </c>
      <c r="V43" s="16">
        <f t="shared" si="15"/>
        <v>0</v>
      </c>
      <c r="W43" s="16">
        <f t="shared" si="15"/>
        <v>14950.700000000003</v>
      </c>
      <c r="X43" s="16">
        <f t="shared" si="15"/>
        <v>702598834.49000013</v>
      </c>
      <c r="Y43" s="16">
        <f t="shared" si="15"/>
        <v>0</v>
      </c>
      <c r="Z43" s="16">
        <f t="shared" si="15"/>
        <v>26287.949999999997</v>
      </c>
      <c r="AA43" s="16">
        <f t="shared" si="15"/>
        <v>0</v>
      </c>
      <c r="AB43" s="16">
        <f t="shared" si="15"/>
        <v>0</v>
      </c>
      <c r="AC43" s="16">
        <f t="shared" si="15"/>
        <v>43156.319999999992</v>
      </c>
      <c r="AE43" s="6">
        <f t="shared" si="1"/>
        <v>0</v>
      </c>
    </row>
    <row r="44" spans="1:31" ht="31.5">
      <c r="A44" s="4" t="s">
        <v>55</v>
      </c>
      <c r="B44" s="5" t="s">
        <v>68</v>
      </c>
      <c r="C44" s="16">
        <v>314</v>
      </c>
      <c r="D44" s="16">
        <f t="shared" ref="D44:D68" si="16">G44+H44+I44+K44+M44+P44</f>
        <v>11609930</v>
      </c>
      <c r="E44" s="16">
        <f t="shared" ref="E44:E68" si="17">F44+J44+L44</f>
        <v>40.200000000000003</v>
      </c>
      <c r="F44" s="16">
        <v>40.200000000000003</v>
      </c>
      <c r="G44" s="16">
        <v>1486367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f t="shared" ref="N44:N68" si="18">C44-E44</f>
        <v>273.8</v>
      </c>
      <c r="O44" s="16">
        <f t="shared" ref="O44:O68" si="19">Q44+S44+U44+W44</f>
        <v>273.8</v>
      </c>
      <c r="P44" s="16">
        <f t="shared" ref="P44:P68" si="20">R44+T44+V44+X44+Y44</f>
        <v>10123563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273.8</v>
      </c>
      <c r="X44" s="16">
        <v>10123563</v>
      </c>
      <c r="Y44" s="16">
        <v>0</v>
      </c>
      <c r="Z44" s="16">
        <v>157.30000000000001</v>
      </c>
      <c r="AA44" s="16">
        <v>0</v>
      </c>
      <c r="AB44" s="16">
        <v>0</v>
      </c>
      <c r="AC44" s="16">
        <v>116.5</v>
      </c>
      <c r="AE44" s="6"/>
    </row>
    <row r="45" spans="1:31" ht="47.25">
      <c r="A45" s="17" t="s">
        <v>56</v>
      </c>
      <c r="B45" s="5" t="s">
        <v>73</v>
      </c>
      <c r="C45" s="16">
        <v>504.9</v>
      </c>
      <c r="D45" s="16">
        <f t="shared" si="16"/>
        <v>14935860</v>
      </c>
      <c r="E45" s="16">
        <f t="shared" si="17"/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f t="shared" si="18"/>
        <v>504.9</v>
      </c>
      <c r="O45" s="16">
        <f t="shared" si="19"/>
        <v>504.9</v>
      </c>
      <c r="P45" s="16">
        <f t="shared" si="20"/>
        <v>14935860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504.9</v>
      </c>
      <c r="X45" s="16">
        <v>14935860</v>
      </c>
      <c r="Y45" s="16">
        <v>0</v>
      </c>
      <c r="Z45" s="16">
        <v>251.5</v>
      </c>
      <c r="AA45" s="16">
        <v>0</v>
      </c>
      <c r="AB45" s="16">
        <v>0</v>
      </c>
      <c r="AC45" s="16">
        <v>253.4</v>
      </c>
      <c r="AE45" s="6"/>
    </row>
    <row r="46" spans="1:31" ht="47.25">
      <c r="A46" s="4" t="s">
        <v>58</v>
      </c>
      <c r="B46" s="5" t="s">
        <v>59</v>
      </c>
      <c r="C46" s="16">
        <v>308.8</v>
      </c>
      <c r="D46" s="16">
        <f t="shared" si="16"/>
        <v>10907217.1</v>
      </c>
      <c r="E46" s="16">
        <f t="shared" si="17"/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f t="shared" si="18"/>
        <v>308.8</v>
      </c>
      <c r="O46" s="16">
        <f t="shared" si="19"/>
        <v>308.8</v>
      </c>
      <c r="P46" s="16">
        <f t="shared" si="20"/>
        <v>10907217.1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308.8</v>
      </c>
      <c r="X46" s="16">
        <v>10907217.1</v>
      </c>
      <c r="Y46" s="16">
        <v>0</v>
      </c>
      <c r="Z46" s="16">
        <v>0</v>
      </c>
      <c r="AA46" s="16">
        <v>0</v>
      </c>
      <c r="AB46" s="16">
        <v>0</v>
      </c>
      <c r="AC46" s="16">
        <v>308.8</v>
      </c>
      <c r="AE46" s="6"/>
    </row>
    <row r="47" spans="1:31" ht="47.25">
      <c r="A47" s="17" t="s">
        <v>60</v>
      </c>
      <c r="B47" s="5" t="s">
        <v>61</v>
      </c>
      <c r="C47" s="16">
        <v>100</v>
      </c>
      <c r="D47" s="16">
        <f t="shared" si="16"/>
        <v>3350000</v>
      </c>
      <c r="E47" s="16">
        <f t="shared" si="17"/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f t="shared" si="18"/>
        <v>100</v>
      </c>
      <c r="O47" s="16">
        <f t="shared" si="19"/>
        <v>100</v>
      </c>
      <c r="P47" s="16">
        <f t="shared" si="20"/>
        <v>3350000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100</v>
      </c>
      <c r="X47" s="16">
        <v>3350000</v>
      </c>
      <c r="Y47" s="16">
        <v>0</v>
      </c>
      <c r="Z47" s="16">
        <v>100</v>
      </c>
      <c r="AA47" s="16">
        <v>0</v>
      </c>
      <c r="AB47" s="16">
        <v>0</v>
      </c>
      <c r="AC47" s="16">
        <v>0</v>
      </c>
      <c r="AE47" s="6"/>
    </row>
    <row r="48" spans="1:31" ht="47.25">
      <c r="A48" s="4" t="s">
        <v>62</v>
      </c>
      <c r="B48" s="5" t="s">
        <v>63</v>
      </c>
      <c r="C48" s="16">
        <v>1892.3</v>
      </c>
      <c r="D48" s="16">
        <f t="shared" si="16"/>
        <v>69966465</v>
      </c>
      <c r="E48" s="16">
        <f t="shared" si="17"/>
        <v>129.19999999999999</v>
      </c>
      <c r="F48" s="16">
        <v>129.19999999999999</v>
      </c>
      <c r="G48" s="16">
        <v>4777079.3600000003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f t="shared" si="18"/>
        <v>1763.1</v>
      </c>
      <c r="O48" s="16">
        <f t="shared" si="19"/>
        <v>1763.1000000000001</v>
      </c>
      <c r="P48" s="16">
        <f t="shared" si="20"/>
        <v>65189385.640000001</v>
      </c>
      <c r="Q48" s="16">
        <v>1393.4</v>
      </c>
      <c r="R48" s="16">
        <v>51519987.490000002</v>
      </c>
      <c r="S48" s="16">
        <v>0</v>
      </c>
      <c r="T48" s="16">
        <v>0</v>
      </c>
      <c r="U48" s="16">
        <v>0</v>
      </c>
      <c r="V48" s="16">
        <v>0</v>
      </c>
      <c r="W48" s="16">
        <v>369.7</v>
      </c>
      <c r="X48" s="16">
        <v>13669398.15</v>
      </c>
      <c r="Y48" s="16">
        <v>0</v>
      </c>
      <c r="Z48" s="16">
        <v>262.8</v>
      </c>
      <c r="AA48" s="16">
        <v>0</v>
      </c>
      <c r="AB48" s="16">
        <v>0</v>
      </c>
      <c r="AC48" s="16">
        <v>1500.3</v>
      </c>
      <c r="AE48" s="6"/>
    </row>
    <row r="49" spans="1:33" ht="31.5">
      <c r="A49" s="17" t="s">
        <v>64</v>
      </c>
      <c r="B49" s="18" t="s">
        <v>69</v>
      </c>
      <c r="C49" s="16">
        <v>1350</v>
      </c>
      <c r="D49" s="16">
        <f t="shared" si="16"/>
        <v>49922698.850000001</v>
      </c>
      <c r="E49" s="16">
        <f t="shared" si="17"/>
        <v>40.4</v>
      </c>
      <c r="F49" s="16">
        <v>40.4</v>
      </c>
      <c r="G49" s="16">
        <v>1493762.14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f t="shared" si="18"/>
        <v>1309.5999999999999</v>
      </c>
      <c r="O49" s="16">
        <f t="shared" si="19"/>
        <v>1309.5999999999999</v>
      </c>
      <c r="P49" s="16">
        <f t="shared" si="20"/>
        <v>48428936.710000001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1309.5999999999999</v>
      </c>
      <c r="X49" s="16">
        <v>48428936.710000001</v>
      </c>
      <c r="Y49" s="16">
        <v>0</v>
      </c>
      <c r="Z49" s="16">
        <v>370.5</v>
      </c>
      <c r="AA49" s="16">
        <v>0</v>
      </c>
      <c r="AB49" s="16">
        <v>0</v>
      </c>
      <c r="AC49" s="16">
        <v>939.1</v>
      </c>
      <c r="AE49" s="6"/>
    </row>
    <row r="50" spans="1:33">
      <c r="A50" s="4" t="s">
        <v>93</v>
      </c>
      <c r="B50" s="5" t="s">
        <v>23</v>
      </c>
      <c r="C50" s="16">
        <v>44658.12</v>
      </c>
      <c r="D50" s="16">
        <f t="shared" si="16"/>
        <v>2875108728.52</v>
      </c>
      <c r="E50" s="16">
        <f t="shared" si="17"/>
        <v>2700.3</v>
      </c>
      <c r="F50" s="16">
        <v>2700.3</v>
      </c>
      <c r="G50" s="16">
        <v>30302598.52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f t="shared" si="18"/>
        <v>41957.82</v>
      </c>
      <c r="O50" s="16">
        <f t="shared" si="19"/>
        <v>41957.82</v>
      </c>
      <c r="P50" s="16">
        <f t="shared" si="20"/>
        <v>2844806130</v>
      </c>
      <c r="Q50" s="16">
        <v>37957.82</v>
      </c>
      <c r="R50" s="16">
        <v>2544806130</v>
      </c>
      <c r="S50" s="16">
        <v>0</v>
      </c>
      <c r="T50" s="16">
        <v>0</v>
      </c>
      <c r="U50" s="16">
        <v>0</v>
      </c>
      <c r="V50" s="16">
        <v>0</v>
      </c>
      <c r="W50" s="16">
        <v>4000</v>
      </c>
      <c r="X50" s="16">
        <v>300000000</v>
      </c>
      <c r="Y50" s="16">
        <v>0</v>
      </c>
      <c r="Z50" s="16">
        <v>15356.8</v>
      </c>
      <c r="AA50" s="16">
        <v>0</v>
      </c>
      <c r="AB50" s="16">
        <v>0</v>
      </c>
      <c r="AC50" s="16">
        <v>26601.02</v>
      </c>
      <c r="AE50" s="6">
        <f t="shared" si="1"/>
        <v>0</v>
      </c>
    </row>
    <row r="51" spans="1:33" ht="31.5">
      <c r="A51" s="17" t="s">
        <v>94</v>
      </c>
      <c r="B51" s="19" t="s">
        <v>70</v>
      </c>
      <c r="C51" s="16">
        <v>5614.53</v>
      </c>
      <c r="D51" s="16">
        <f t="shared" si="16"/>
        <v>208696487.84999999</v>
      </c>
      <c r="E51" s="16">
        <f t="shared" si="17"/>
        <v>61.7</v>
      </c>
      <c r="F51" s="16">
        <v>61.7</v>
      </c>
      <c r="G51" s="16">
        <v>2281315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f t="shared" si="18"/>
        <v>5552.83</v>
      </c>
      <c r="O51" s="16">
        <f t="shared" si="19"/>
        <v>5552.83</v>
      </c>
      <c r="P51" s="16">
        <f t="shared" si="20"/>
        <v>206415172.84999999</v>
      </c>
      <c r="Q51" s="16">
        <v>5321.03</v>
      </c>
      <c r="R51" s="16">
        <v>197844527.75</v>
      </c>
      <c r="S51" s="16">
        <v>0</v>
      </c>
      <c r="T51" s="16">
        <v>0</v>
      </c>
      <c r="U51" s="16">
        <v>0</v>
      </c>
      <c r="V51" s="16">
        <v>0</v>
      </c>
      <c r="W51" s="16">
        <v>231.8</v>
      </c>
      <c r="X51" s="16">
        <v>8570645.0999999996</v>
      </c>
      <c r="Y51" s="16">
        <v>0</v>
      </c>
      <c r="Z51" s="16">
        <v>404.2</v>
      </c>
      <c r="AA51" s="16">
        <v>0</v>
      </c>
      <c r="AB51" s="16">
        <v>0</v>
      </c>
      <c r="AC51" s="16">
        <v>5148.63</v>
      </c>
      <c r="AE51" s="6"/>
    </row>
    <row r="52" spans="1:33">
      <c r="A52" s="4" t="s">
        <v>95</v>
      </c>
      <c r="B52" s="5" t="s">
        <v>30</v>
      </c>
      <c r="C52" s="16">
        <v>161.4</v>
      </c>
      <c r="D52" s="16">
        <f t="shared" si="16"/>
        <v>4984073.5999999996</v>
      </c>
      <c r="E52" s="16">
        <f t="shared" si="17"/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f t="shared" si="18"/>
        <v>161.4</v>
      </c>
      <c r="O52" s="16">
        <f t="shared" si="19"/>
        <v>161.4</v>
      </c>
      <c r="P52" s="16">
        <f t="shared" si="20"/>
        <v>4984073.5999999996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161.4</v>
      </c>
      <c r="X52" s="16">
        <v>4984073.5999999996</v>
      </c>
      <c r="Y52" s="16">
        <v>0</v>
      </c>
      <c r="Z52" s="16">
        <v>161.4</v>
      </c>
      <c r="AA52" s="16">
        <v>0</v>
      </c>
      <c r="AB52" s="16">
        <v>0</v>
      </c>
      <c r="AC52" s="16">
        <v>0</v>
      </c>
      <c r="AE52" s="6"/>
    </row>
    <row r="53" spans="1:33">
      <c r="A53" s="17" t="s">
        <v>96</v>
      </c>
      <c r="B53" s="5" t="s">
        <v>71</v>
      </c>
      <c r="C53" s="16">
        <v>722.4</v>
      </c>
      <c r="D53" s="16">
        <f t="shared" si="16"/>
        <v>26710233.52</v>
      </c>
      <c r="E53" s="16">
        <f t="shared" si="17"/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f t="shared" si="18"/>
        <v>722.4</v>
      </c>
      <c r="O53" s="16">
        <f t="shared" si="19"/>
        <v>722.4</v>
      </c>
      <c r="P53" s="16">
        <f t="shared" si="20"/>
        <v>26710233.52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722.4</v>
      </c>
      <c r="X53" s="16">
        <v>26710233.52</v>
      </c>
      <c r="Y53" s="16">
        <v>0</v>
      </c>
      <c r="Z53" s="16">
        <v>107.8</v>
      </c>
      <c r="AA53" s="16">
        <v>0</v>
      </c>
      <c r="AB53" s="16">
        <v>0</v>
      </c>
      <c r="AC53" s="16">
        <v>614.6</v>
      </c>
      <c r="AE53" s="6"/>
    </row>
    <row r="54" spans="1:33">
      <c r="A54" s="4" t="s">
        <v>97</v>
      </c>
      <c r="B54" s="5" t="s">
        <v>32</v>
      </c>
      <c r="C54" s="16">
        <v>4038.7</v>
      </c>
      <c r="D54" s="16">
        <f t="shared" si="16"/>
        <v>152433939</v>
      </c>
      <c r="E54" s="16">
        <f t="shared" si="17"/>
        <v>103</v>
      </c>
      <c r="F54" s="16">
        <v>103</v>
      </c>
      <c r="G54" s="16">
        <v>1778963.51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f t="shared" si="18"/>
        <v>3935.7</v>
      </c>
      <c r="O54" s="16">
        <f t="shared" si="19"/>
        <v>3935.7000000000003</v>
      </c>
      <c r="P54" s="16">
        <f t="shared" si="20"/>
        <v>150654975.49000001</v>
      </c>
      <c r="Q54" s="16">
        <v>2090.8000000000002</v>
      </c>
      <c r="R54" s="16">
        <v>82441107.870000005</v>
      </c>
      <c r="S54" s="16">
        <v>0</v>
      </c>
      <c r="T54" s="16">
        <v>0</v>
      </c>
      <c r="U54" s="16">
        <v>0</v>
      </c>
      <c r="V54" s="16">
        <v>0</v>
      </c>
      <c r="W54" s="16">
        <v>1844.9</v>
      </c>
      <c r="X54" s="16">
        <v>68213867.620000005</v>
      </c>
      <c r="Y54" s="16">
        <v>0</v>
      </c>
      <c r="Z54" s="16">
        <v>1989</v>
      </c>
      <c r="AA54" s="16">
        <v>0</v>
      </c>
      <c r="AB54" s="16">
        <v>0</v>
      </c>
      <c r="AC54" s="16">
        <v>1946.7</v>
      </c>
      <c r="AE54" s="6"/>
    </row>
    <row r="55" spans="1:33" ht="47.25">
      <c r="A55" s="17" t="s">
        <v>98</v>
      </c>
      <c r="B55" s="7" t="s">
        <v>74</v>
      </c>
      <c r="C55" s="16">
        <v>68.7</v>
      </c>
      <c r="D55" s="16">
        <f t="shared" si="16"/>
        <v>2540131</v>
      </c>
      <c r="E55" s="16">
        <f t="shared" si="17"/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f t="shared" si="18"/>
        <v>68.7</v>
      </c>
      <c r="O55" s="16">
        <f t="shared" si="19"/>
        <v>68.7</v>
      </c>
      <c r="P55" s="16">
        <f t="shared" si="20"/>
        <v>2540131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68.7</v>
      </c>
      <c r="X55" s="16">
        <v>2540131</v>
      </c>
      <c r="Y55" s="16">
        <v>0</v>
      </c>
      <c r="Z55" s="16">
        <v>0</v>
      </c>
      <c r="AA55" s="16">
        <v>0</v>
      </c>
      <c r="AB55" s="16">
        <v>0</v>
      </c>
      <c r="AC55" s="16">
        <v>68.7</v>
      </c>
      <c r="AE55" s="6"/>
    </row>
    <row r="56" spans="1:33" ht="31.5">
      <c r="A56" s="4" t="s">
        <v>99</v>
      </c>
      <c r="B56" s="7" t="s">
        <v>117</v>
      </c>
      <c r="C56" s="16">
        <v>266.60000000000002</v>
      </c>
      <c r="D56" s="16">
        <f t="shared" si="16"/>
        <v>9857348</v>
      </c>
      <c r="E56" s="16">
        <f t="shared" si="17"/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f t="shared" si="18"/>
        <v>266.60000000000002</v>
      </c>
      <c r="O56" s="16">
        <f t="shared" si="19"/>
        <v>266.60000000000002</v>
      </c>
      <c r="P56" s="16">
        <f t="shared" si="20"/>
        <v>9857348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266.60000000000002</v>
      </c>
      <c r="X56" s="16">
        <v>9857348</v>
      </c>
      <c r="Y56" s="16">
        <v>0</v>
      </c>
      <c r="Z56" s="16">
        <v>266.60000000000002</v>
      </c>
      <c r="AA56" s="16">
        <v>0</v>
      </c>
      <c r="AB56" s="16">
        <v>0</v>
      </c>
      <c r="AC56" s="16">
        <v>0</v>
      </c>
      <c r="AE56" s="6"/>
    </row>
    <row r="57" spans="1:33" ht="31.5">
      <c r="A57" s="17" t="s">
        <v>100</v>
      </c>
      <c r="B57" s="7" t="s">
        <v>118</v>
      </c>
      <c r="C57" s="16">
        <v>144</v>
      </c>
      <c r="D57" s="16">
        <f t="shared" si="16"/>
        <v>4055662.62</v>
      </c>
      <c r="E57" s="16">
        <f t="shared" si="17"/>
        <v>40.6</v>
      </c>
      <c r="F57" s="16">
        <v>40.6</v>
      </c>
      <c r="G57" s="16">
        <v>232480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f t="shared" si="18"/>
        <v>103.4</v>
      </c>
      <c r="O57" s="16">
        <f t="shared" si="19"/>
        <v>103.4</v>
      </c>
      <c r="P57" s="16">
        <f t="shared" si="20"/>
        <v>3823182.62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103.4</v>
      </c>
      <c r="X57" s="16">
        <v>3823182.62</v>
      </c>
      <c r="Y57" s="16">
        <v>0</v>
      </c>
      <c r="Z57" s="16">
        <v>103.4</v>
      </c>
      <c r="AA57" s="16">
        <v>0</v>
      </c>
      <c r="AB57" s="16">
        <v>0</v>
      </c>
      <c r="AC57" s="16">
        <v>0</v>
      </c>
      <c r="AE57" s="6"/>
    </row>
    <row r="58" spans="1:33" ht="47.25">
      <c r="A58" s="4" t="s">
        <v>101</v>
      </c>
      <c r="B58" s="5" t="s">
        <v>66</v>
      </c>
      <c r="C58" s="16">
        <v>190.1</v>
      </c>
      <c r="D58" s="16">
        <f t="shared" si="16"/>
        <v>7028814</v>
      </c>
      <c r="E58" s="16">
        <f t="shared" si="17"/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f t="shared" si="18"/>
        <v>190.1</v>
      </c>
      <c r="O58" s="16">
        <f t="shared" si="19"/>
        <v>190.1</v>
      </c>
      <c r="P58" s="16">
        <f t="shared" si="20"/>
        <v>7028814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190.1</v>
      </c>
      <c r="X58" s="16">
        <v>7028814</v>
      </c>
      <c r="Y58" s="16">
        <v>0</v>
      </c>
      <c r="Z58" s="16">
        <v>190.1</v>
      </c>
      <c r="AA58" s="16">
        <v>0</v>
      </c>
      <c r="AB58" s="16">
        <v>0</v>
      </c>
      <c r="AC58" s="16">
        <v>0</v>
      </c>
      <c r="AE58" s="6">
        <f t="shared" si="1"/>
        <v>0</v>
      </c>
    </row>
    <row r="59" spans="1:33" ht="47.25">
      <c r="A59" s="17" t="s">
        <v>102</v>
      </c>
      <c r="B59" s="5" t="s">
        <v>72</v>
      </c>
      <c r="C59" s="16">
        <v>5176.8</v>
      </c>
      <c r="D59" s="16">
        <f t="shared" si="16"/>
        <v>239897744</v>
      </c>
      <c r="E59" s="16">
        <f t="shared" si="17"/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f t="shared" si="18"/>
        <v>5176.8</v>
      </c>
      <c r="O59" s="16">
        <f t="shared" si="19"/>
        <v>5176.8</v>
      </c>
      <c r="P59" s="16">
        <f t="shared" si="20"/>
        <v>239897744</v>
      </c>
      <c r="Q59" s="16">
        <v>4815.8</v>
      </c>
      <c r="R59" s="16">
        <v>226550021.69999999</v>
      </c>
      <c r="S59" s="16">
        <v>0</v>
      </c>
      <c r="T59" s="16">
        <v>0</v>
      </c>
      <c r="U59" s="16">
        <v>0</v>
      </c>
      <c r="V59" s="16">
        <v>0</v>
      </c>
      <c r="W59" s="16">
        <v>361</v>
      </c>
      <c r="X59" s="16">
        <v>13347722.300000001</v>
      </c>
      <c r="Y59" s="16">
        <v>0</v>
      </c>
      <c r="Z59" s="16">
        <v>2855.5</v>
      </c>
      <c r="AA59" s="16">
        <v>0</v>
      </c>
      <c r="AB59" s="16">
        <v>0</v>
      </c>
      <c r="AC59" s="16">
        <v>2321.3000000000002</v>
      </c>
      <c r="AE59" s="6"/>
    </row>
    <row r="60" spans="1:33" ht="31.5">
      <c r="A60" s="4" t="s">
        <v>103</v>
      </c>
      <c r="B60" s="7" t="s">
        <v>111</v>
      </c>
      <c r="C60" s="16">
        <v>1141.2</v>
      </c>
      <c r="D60" s="16">
        <f t="shared" si="16"/>
        <v>42376242</v>
      </c>
      <c r="E60" s="16">
        <f t="shared" si="17"/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f t="shared" si="18"/>
        <v>1141.2</v>
      </c>
      <c r="O60" s="16">
        <f t="shared" si="19"/>
        <v>1141.2</v>
      </c>
      <c r="P60" s="16">
        <f t="shared" si="20"/>
        <v>42376242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1141.2</v>
      </c>
      <c r="X60" s="16">
        <v>42376242</v>
      </c>
      <c r="Y60" s="16">
        <v>0</v>
      </c>
      <c r="Z60" s="16">
        <v>909.5</v>
      </c>
      <c r="AA60" s="16">
        <v>0</v>
      </c>
      <c r="AB60" s="16">
        <v>0</v>
      </c>
      <c r="AC60" s="16">
        <v>231.7</v>
      </c>
      <c r="AE60" s="6"/>
    </row>
    <row r="61" spans="1:33" ht="63">
      <c r="A61" s="17" t="s">
        <v>104</v>
      </c>
      <c r="B61" s="7" t="s">
        <v>115</v>
      </c>
      <c r="C61" s="16">
        <v>331.7</v>
      </c>
      <c r="D61" s="16">
        <f t="shared" si="16"/>
        <v>12264374</v>
      </c>
      <c r="E61" s="16">
        <f t="shared" si="17"/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f t="shared" si="18"/>
        <v>331.7</v>
      </c>
      <c r="O61" s="16">
        <f t="shared" si="19"/>
        <v>331.7</v>
      </c>
      <c r="P61" s="16">
        <f t="shared" si="20"/>
        <v>12264374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331.7</v>
      </c>
      <c r="X61" s="16">
        <v>12264374</v>
      </c>
      <c r="Y61" s="16">
        <v>0</v>
      </c>
      <c r="Z61" s="16">
        <v>287.39999999999998</v>
      </c>
      <c r="AA61" s="16">
        <v>0</v>
      </c>
      <c r="AB61" s="16">
        <v>0</v>
      </c>
      <c r="AC61" s="16">
        <v>44.3</v>
      </c>
      <c r="AE61" s="6"/>
    </row>
    <row r="62" spans="1:33" ht="63">
      <c r="A62" s="4" t="s">
        <v>105</v>
      </c>
      <c r="B62" s="7" t="s">
        <v>113</v>
      </c>
      <c r="C62" s="16">
        <v>37.6</v>
      </c>
      <c r="D62" s="16">
        <f t="shared" si="16"/>
        <v>1390232</v>
      </c>
      <c r="E62" s="16">
        <f t="shared" si="17"/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f t="shared" si="18"/>
        <v>37.6</v>
      </c>
      <c r="O62" s="16">
        <f t="shared" si="19"/>
        <v>37.6</v>
      </c>
      <c r="P62" s="16">
        <f t="shared" si="20"/>
        <v>1390232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37.6</v>
      </c>
      <c r="X62" s="16">
        <v>1390232</v>
      </c>
      <c r="Y62" s="16">
        <v>0</v>
      </c>
      <c r="Z62" s="16">
        <v>37.6</v>
      </c>
      <c r="AA62" s="16">
        <v>0</v>
      </c>
      <c r="AB62" s="16">
        <v>0</v>
      </c>
      <c r="AC62" s="16">
        <v>0</v>
      </c>
      <c r="AE62" s="6"/>
    </row>
    <row r="63" spans="1:33" ht="31.5">
      <c r="A63" s="17" t="s">
        <v>106</v>
      </c>
      <c r="B63" s="5" t="s">
        <v>77</v>
      </c>
      <c r="C63" s="16">
        <v>510</v>
      </c>
      <c r="D63" s="16">
        <f t="shared" si="16"/>
        <v>18856893</v>
      </c>
      <c r="E63" s="16">
        <f t="shared" si="17"/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f t="shared" si="18"/>
        <v>510</v>
      </c>
      <c r="O63" s="16">
        <f t="shared" si="19"/>
        <v>510</v>
      </c>
      <c r="P63" s="16">
        <f t="shared" si="20"/>
        <v>18856893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510</v>
      </c>
      <c r="X63" s="16">
        <v>18856893</v>
      </c>
      <c r="Y63" s="16">
        <v>0</v>
      </c>
      <c r="Z63" s="16">
        <v>310.8</v>
      </c>
      <c r="AA63" s="16">
        <v>0</v>
      </c>
      <c r="AB63" s="16">
        <v>0</v>
      </c>
      <c r="AC63" s="16">
        <v>199.2</v>
      </c>
      <c r="AE63" s="6"/>
    </row>
    <row r="64" spans="1:33" ht="47.25">
      <c r="A64" s="4" t="s">
        <v>107</v>
      </c>
      <c r="B64" s="7" t="s">
        <v>91</v>
      </c>
      <c r="C64" s="16">
        <v>1672.32</v>
      </c>
      <c r="D64" s="16">
        <f t="shared" si="16"/>
        <v>146929528.44999999</v>
      </c>
      <c r="E64" s="16">
        <f t="shared" si="17"/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f t="shared" si="18"/>
        <v>1672.32</v>
      </c>
      <c r="O64" s="16">
        <f t="shared" si="19"/>
        <v>1672.32</v>
      </c>
      <c r="P64" s="16">
        <f t="shared" si="20"/>
        <v>146929528.44999999</v>
      </c>
      <c r="Q64" s="16">
        <v>1555.82</v>
      </c>
      <c r="R64" s="16">
        <v>142622022.5</v>
      </c>
      <c r="S64" s="16">
        <v>0</v>
      </c>
      <c r="T64" s="16">
        <v>0</v>
      </c>
      <c r="U64" s="16">
        <v>0</v>
      </c>
      <c r="V64" s="16">
        <v>0</v>
      </c>
      <c r="W64" s="16">
        <v>116.5</v>
      </c>
      <c r="X64" s="16">
        <v>4307505.95</v>
      </c>
      <c r="Y64" s="16">
        <v>0</v>
      </c>
      <c r="Z64" s="16">
        <v>1268.1500000000001</v>
      </c>
      <c r="AA64" s="16">
        <v>0</v>
      </c>
      <c r="AB64" s="16">
        <v>0</v>
      </c>
      <c r="AC64" s="16">
        <v>404.17</v>
      </c>
      <c r="AE64" s="6">
        <f t="shared" si="1"/>
        <v>0</v>
      </c>
      <c r="AG64">
        <f>R64/Q64</f>
        <v>91670.001992518417</v>
      </c>
    </row>
    <row r="65" spans="1:33" ht="47.25">
      <c r="A65" s="17" t="s">
        <v>108</v>
      </c>
      <c r="B65" s="5" t="s">
        <v>78</v>
      </c>
      <c r="C65" s="16">
        <v>902.9</v>
      </c>
      <c r="D65" s="16">
        <f t="shared" si="16"/>
        <v>69309862</v>
      </c>
      <c r="E65" s="16">
        <f t="shared" si="17"/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f t="shared" si="18"/>
        <v>902.9</v>
      </c>
      <c r="O65" s="16">
        <f t="shared" si="19"/>
        <v>902.9</v>
      </c>
      <c r="P65" s="16">
        <f t="shared" si="20"/>
        <v>69309862</v>
      </c>
      <c r="Q65" s="16">
        <v>662.3</v>
      </c>
      <c r="R65" s="16">
        <v>60413845.409999996</v>
      </c>
      <c r="S65" s="16">
        <v>0</v>
      </c>
      <c r="T65" s="16">
        <v>0</v>
      </c>
      <c r="U65" s="16">
        <v>0</v>
      </c>
      <c r="V65" s="16">
        <v>0</v>
      </c>
      <c r="W65" s="16">
        <v>240.6</v>
      </c>
      <c r="X65" s="16">
        <v>8896016.5899999999</v>
      </c>
      <c r="Y65" s="16">
        <v>0</v>
      </c>
      <c r="Z65" s="16">
        <v>439.5</v>
      </c>
      <c r="AA65" s="16">
        <v>0</v>
      </c>
      <c r="AB65" s="16">
        <v>0</v>
      </c>
      <c r="AC65" s="16">
        <v>463.4</v>
      </c>
      <c r="AE65" s="6">
        <f t="shared" si="1"/>
        <v>0</v>
      </c>
      <c r="AG65">
        <f>R65/Q65</f>
        <v>91218.247637022505</v>
      </c>
    </row>
    <row r="66" spans="1:33" ht="63">
      <c r="A66" s="4" t="s">
        <v>109</v>
      </c>
      <c r="B66" s="7" t="s">
        <v>112</v>
      </c>
      <c r="C66" s="16">
        <v>1762.4</v>
      </c>
      <c r="D66" s="16">
        <f t="shared" si="16"/>
        <v>65385351.229999997</v>
      </c>
      <c r="E66" s="16">
        <f t="shared" si="17"/>
        <v>162.5</v>
      </c>
      <c r="F66" s="16">
        <v>162.5</v>
      </c>
      <c r="G66" s="16">
        <v>3140460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f t="shared" si="18"/>
        <v>1599.9</v>
      </c>
      <c r="O66" s="16">
        <f t="shared" si="19"/>
        <v>1599.9</v>
      </c>
      <c r="P66" s="16">
        <f t="shared" si="20"/>
        <v>62244891.229999997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1599.9</v>
      </c>
      <c r="X66" s="16">
        <v>62244891.229999997</v>
      </c>
      <c r="Y66" s="16">
        <v>0</v>
      </c>
      <c r="Z66" s="16">
        <v>75.2</v>
      </c>
      <c r="AA66" s="16">
        <v>0</v>
      </c>
      <c r="AB66" s="16">
        <v>0</v>
      </c>
      <c r="AC66" s="16">
        <v>1524.7</v>
      </c>
      <c r="AE66" s="6"/>
    </row>
    <row r="67" spans="1:33">
      <c r="A67" s="17" t="s">
        <v>110</v>
      </c>
      <c r="B67" s="5" t="s">
        <v>67</v>
      </c>
      <c r="C67" s="16">
        <v>156.1</v>
      </c>
      <c r="D67" s="16">
        <f t="shared" si="16"/>
        <v>5771687</v>
      </c>
      <c r="E67" s="16">
        <f t="shared" si="17"/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f t="shared" si="18"/>
        <v>156.1</v>
      </c>
      <c r="O67" s="16">
        <f t="shared" si="19"/>
        <v>156.1</v>
      </c>
      <c r="P67" s="16">
        <f t="shared" si="20"/>
        <v>5771687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156.1</v>
      </c>
      <c r="X67" s="16">
        <v>5771687</v>
      </c>
      <c r="Y67" s="16">
        <v>0</v>
      </c>
      <c r="Z67" s="16">
        <v>156.1</v>
      </c>
      <c r="AA67" s="16">
        <v>0</v>
      </c>
      <c r="AB67" s="16">
        <v>0</v>
      </c>
      <c r="AC67" s="16">
        <v>0</v>
      </c>
      <c r="AE67" s="6">
        <f t="shared" si="1"/>
        <v>0</v>
      </c>
    </row>
    <row r="68" spans="1:33" ht="47.25">
      <c r="A68" s="17" t="s">
        <v>119</v>
      </c>
      <c r="B68" s="5" t="s">
        <v>53</v>
      </c>
      <c r="C68" s="16">
        <v>696.6</v>
      </c>
      <c r="D68" s="16">
        <f t="shared" si="16"/>
        <v>30252369.129999999</v>
      </c>
      <c r="E68" s="16">
        <f t="shared" si="17"/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f t="shared" si="18"/>
        <v>696.6</v>
      </c>
      <c r="O68" s="16">
        <f t="shared" si="19"/>
        <v>696.6</v>
      </c>
      <c r="P68" s="16">
        <f t="shared" si="20"/>
        <v>30252369.129999999</v>
      </c>
      <c r="Q68" s="16">
        <v>696.6</v>
      </c>
      <c r="R68" s="16">
        <v>30252369.129999999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226.8</v>
      </c>
      <c r="AA68" s="16">
        <v>0</v>
      </c>
      <c r="AB68" s="16">
        <v>0</v>
      </c>
      <c r="AC68" s="16">
        <v>469.8</v>
      </c>
      <c r="AE68" s="6">
        <f t="shared" si="1"/>
        <v>0</v>
      </c>
    </row>
    <row r="69" spans="1:33" ht="13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33">
      <c r="A70" s="24" t="s">
        <v>126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</sheetData>
  <sheetProtection formatCells="0" formatColumns="0" formatRows="0" insertColumns="0" insertRows="0" insertHyperlinks="0" deleteColumns="0" deleteRows="0" sort="0" autoFilter="0" pivotTables="0"/>
  <mergeCells count="32">
    <mergeCell ref="Y11:Y13"/>
    <mergeCell ref="X1:AC1"/>
    <mergeCell ref="X3:AC3"/>
    <mergeCell ref="X5:AC5"/>
    <mergeCell ref="AA4:AC4"/>
    <mergeCell ref="Z10:AC10"/>
    <mergeCell ref="A8:AC8"/>
    <mergeCell ref="D9:D14"/>
    <mergeCell ref="E9:M9"/>
    <mergeCell ref="N9:AC9"/>
    <mergeCell ref="A9:A14"/>
    <mergeCell ref="B9:B14"/>
    <mergeCell ref="C9:C14"/>
    <mergeCell ref="AB11:AB13"/>
    <mergeCell ref="AC11:AC13"/>
    <mergeCell ref="A7:AC7"/>
    <mergeCell ref="A70:AC70"/>
    <mergeCell ref="S12:T13"/>
    <mergeCell ref="U12:V13"/>
    <mergeCell ref="S11:V11"/>
    <mergeCell ref="AA11:AA13"/>
    <mergeCell ref="E10:E13"/>
    <mergeCell ref="F10:M10"/>
    <mergeCell ref="W11:X13"/>
    <mergeCell ref="Z11:Z13"/>
    <mergeCell ref="J11:K13"/>
    <mergeCell ref="M11:M13"/>
    <mergeCell ref="Q11:R13"/>
    <mergeCell ref="N10:P13"/>
    <mergeCell ref="F11:I13"/>
    <mergeCell ref="L11:L13"/>
    <mergeCell ref="Q10:Y10"/>
  </mergeCells>
  <pageMargins left="0.27559055118110237" right="0.23622047244094491" top="1.1811023622047245" bottom="0.31496062992125984" header="0.9055118110236221" footer="0.31496062992125984"/>
  <pageSetup paperSize="9" scale="35" orientation="landscape" r:id="rId1"/>
  <headerFooter>
    <oddHeader xml:space="preserve">&amp;C&amp;"Times New Roman,обычный"&amp;20&amp;P+45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Пользователь</cp:lastModifiedBy>
  <cp:lastPrinted>2022-07-25T07:56:32Z</cp:lastPrinted>
  <dcterms:created xsi:type="dcterms:W3CDTF">2012-12-13T11:50:40Z</dcterms:created>
  <dcterms:modified xsi:type="dcterms:W3CDTF">2022-07-25T07:57:04Z</dcterms:modified>
  <cp:category>Формы</cp:category>
</cp:coreProperties>
</file>